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  <sheet name="Документ (2)" sheetId="2" r:id="rId2"/>
  </sheets>
  <definedNames>
    <definedName name="_xlnm.Print_Titles" localSheetId="0">'Документ (1)'!$24:$24</definedName>
    <definedName name="_xlnm.Print_Titles" localSheetId="1">'Документ (2)'!$24:$24</definedName>
  </definedNames>
  <calcPr fullCalcOnLoad="1"/>
</workbook>
</file>

<file path=xl/sharedStrings.xml><?xml version="1.0" encoding="utf-8"?>
<sst xmlns="http://schemas.openxmlformats.org/spreadsheetml/2006/main" count="1153" uniqueCount="211">
  <si>
    <t>000</t>
  </si>
  <si>
    <t xml:space="preserve">          Заработная плата</t>
  </si>
  <si>
    <t>211</t>
  </si>
  <si>
    <t xml:space="preserve">          Начисления на выплаты по оплате труда</t>
  </si>
  <si>
    <t>213</t>
  </si>
  <si>
    <t>290</t>
  </si>
  <si>
    <t xml:space="preserve">          Услуги связи</t>
  </si>
  <si>
    <t>221</t>
  </si>
  <si>
    <t xml:space="preserve">          Коммунальные услуги</t>
  </si>
  <si>
    <t>223</t>
  </si>
  <si>
    <t xml:space="preserve">          Работы, услуги по содержанию имущества</t>
  </si>
  <si>
    <t>225</t>
  </si>
  <si>
    <t xml:space="preserve">          Прочие работы, услуги</t>
  </si>
  <si>
    <t>226</t>
  </si>
  <si>
    <t xml:space="preserve">          Увеличение стоимости материальных запасов</t>
  </si>
  <si>
    <t>340</t>
  </si>
  <si>
    <t>Всего расходов:</t>
  </si>
  <si>
    <t>раздела</t>
  </si>
  <si>
    <t>целевой статьи</t>
  </si>
  <si>
    <t>КОСГУ</t>
  </si>
  <si>
    <t>в рублях</t>
  </si>
  <si>
    <t>в валюте</t>
  </si>
  <si>
    <t>СОГЛАСОВАНО</t>
  </si>
  <si>
    <t>(наименование должностного лица,согласующего бюджетную сметй; наименование</t>
  </si>
  <si>
    <t>главного распорядителя (распорядителя)бюджетных средств; учреждения)</t>
  </si>
  <si>
    <t>(подпись)</t>
  </si>
  <si>
    <t>(расшифровка подписи)</t>
  </si>
  <si>
    <t xml:space="preserve">                    УТВЕРЖДАЮ</t>
  </si>
  <si>
    <t>Наименование показателей</t>
  </si>
  <si>
    <t>Код по бюджетной классификация Российской Федерации</t>
  </si>
  <si>
    <t>Код строки</t>
  </si>
  <si>
    <t>вид расходов</t>
  </si>
  <si>
    <t>код аналитического показетеля</t>
  </si>
  <si>
    <t>сумма</t>
  </si>
  <si>
    <t>КОДЫ</t>
  </si>
  <si>
    <t>Форма по ОКУД</t>
  </si>
  <si>
    <t>Дата</t>
  </si>
  <si>
    <t>по ОКПО</t>
  </si>
  <si>
    <t>по Перечню (Реестру)</t>
  </si>
  <si>
    <t>по БК</t>
  </si>
  <si>
    <t>по ОКТМО</t>
  </si>
  <si>
    <t>по ОКЕИ</t>
  </si>
  <si>
    <t>по ОКВ</t>
  </si>
  <si>
    <t>Единица измерения: руб</t>
  </si>
  <si>
    <t xml:space="preserve">Получатель бюджетных средств </t>
  </si>
  <si>
    <t>Распорядитель бюджетных средств</t>
  </si>
  <si>
    <t>(наименование иностранной валюты)</t>
  </si>
  <si>
    <t>01</t>
  </si>
  <si>
    <t>подраздела</t>
  </si>
  <si>
    <t>343</t>
  </si>
  <si>
    <t>345</t>
  </si>
  <si>
    <t>04</t>
  </si>
  <si>
    <t>00</t>
  </si>
  <si>
    <t>(уполномоченное лицо)</t>
  </si>
  <si>
    <t>(должность)</t>
  </si>
  <si>
    <t>Главный бухгалтер</t>
  </si>
  <si>
    <t xml:space="preserve">Исполнитель                                         </t>
  </si>
  <si>
    <t>(расшифровка подписи)   (телефон)</t>
  </si>
  <si>
    <t>Расходы за счет дотации на выравнивание бюджетной обеспеченности</t>
  </si>
  <si>
    <t>Расходы за счет дотации на поддержку мер по обеспечению сбалансированности бюджетов</t>
  </si>
  <si>
    <t>Глава Чернавского сельсовета</t>
  </si>
  <si>
    <r>
      <t xml:space="preserve">Главный распорядитель бюджетных средств     </t>
    </r>
    <r>
      <rPr>
        <u val="single"/>
        <sz val="12"/>
        <rFont val="Arial"/>
        <family val="2"/>
      </rPr>
      <t xml:space="preserve"> Администрация Чернавского сельсовета</t>
    </r>
  </si>
  <si>
    <t>Прочие расходы</t>
  </si>
  <si>
    <t>Л.А. Федорова</t>
  </si>
  <si>
    <t>310</t>
  </si>
  <si>
    <t>Капитальные вложения в объекты недвижимого имущества государственной (муниципальной) собственности</t>
  </si>
  <si>
    <t>242</t>
  </si>
  <si>
    <t>244</t>
  </si>
  <si>
    <t xml:space="preserve">    СОЦИАЛЬНАЯ ПОЛИТИКА</t>
  </si>
  <si>
    <t>Социальное обеспечение населения</t>
  </si>
  <si>
    <t xml:space="preserve">          Прочие выплаты</t>
  </si>
  <si>
    <t>10</t>
  </si>
  <si>
    <t>03</t>
  </si>
  <si>
    <t>262</t>
  </si>
  <si>
    <t>0000000000</t>
  </si>
  <si>
    <t>200</t>
  </si>
  <si>
    <t>400</t>
  </si>
  <si>
    <t>5150000000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</si>
  <si>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</si>
  <si>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</si>
  <si>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</si>
  <si>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5130183600</t>
  </si>
  <si>
    <t>121</t>
  </si>
  <si>
    <t>129</t>
  </si>
  <si>
    <t>5130183700</t>
  </si>
  <si>
    <t>5130188900</t>
  </si>
  <si>
    <t>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</si>
  <si>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</si>
  <si>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аппарата администрации  Чернавского сельсовета</t>
  </si>
  <si>
    <t>5130189000</t>
  </si>
  <si>
    <t>344</t>
  </si>
  <si>
    <t xml:space="preserve">      Резервные фонды</t>
  </si>
  <si>
    <t>11</t>
  </si>
  <si>
    <t>0000000</t>
  </si>
  <si>
    <t xml:space="preserve">          Прочие расходы</t>
  </si>
  <si>
    <t>5140100000</t>
  </si>
  <si>
    <t>870</t>
  </si>
  <si>
    <t xml:space="preserve">      Другие общегосударственные вопросы</t>
  </si>
  <si>
    <t>13</t>
  </si>
  <si>
    <t>5160000000</t>
  </si>
  <si>
    <t>Расходы на оплату реструктуризируемой задолженности по налогам и сборам</t>
  </si>
  <si>
    <t>5160189200</t>
  </si>
  <si>
    <t>853</t>
  </si>
  <si>
    <t xml:space="preserve">    НАЦИОНАЛЬНАЯ ОБОРОНА</t>
  </si>
  <si>
    <t>Мобилизационная и вневойсковая подготовка</t>
  </si>
  <si>
    <t>5110000000</t>
  </si>
  <si>
    <t>5110151180</t>
  </si>
  <si>
    <t xml:space="preserve">    НАЦИОНАЛЬНАЯ БЕЗОПАСНОСТЬ И ПРАВООХРАНИТЕЛЬНАЯ ДЕЯТЕЛЬНОСТЬ</t>
  </si>
  <si>
    <t>Обеспечение пожарной безопасности</t>
  </si>
  <si>
    <t>0300183600</t>
  </si>
  <si>
    <t>0300183700</t>
  </si>
  <si>
    <t>Уплата налога на имущество организаций и земельного налога</t>
  </si>
  <si>
    <t>851</t>
  </si>
  <si>
    <t>Укрепление материальной базы и обеспечение социальной защищенности личного состава муниципального поста пожарной охраны</t>
  </si>
  <si>
    <t>0300188700</t>
  </si>
  <si>
    <t>030018870</t>
  </si>
  <si>
    <t>800</t>
  </si>
  <si>
    <t xml:space="preserve">    НАЦИОНАЛЬНАЯ ЭКОНОМИКА</t>
  </si>
  <si>
    <t xml:space="preserve">      Общеэкономические вопросы</t>
  </si>
  <si>
    <t>5120000000</t>
  </si>
  <si>
    <t>Финансовое обеспечение мероприятий программы</t>
  </si>
  <si>
    <t xml:space="preserve">      Дорожное хозяйство</t>
  </si>
  <si>
    <t>09</t>
  </si>
  <si>
    <t>Расходы за счет прочих субсидий бюджетам поселений</t>
  </si>
  <si>
    <t>0101503</t>
  </si>
  <si>
    <t xml:space="preserve">Текущее содержание и ремонт дорог </t>
  </si>
  <si>
    <t>0100300000</t>
  </si>
  <si>
    <t>Расходы за счет муниципального дорожного фонда</t>
  </si>
  <si>
    <t>0100387200</t>
  </si>
  <si>
    <t xml:space="preserve">    ЖИЛИЩНО-КОММУНАЛЬНОЕ ХОЗЯЙСТВО</t>
  </si>
  <si>
    <t>05</t>
  </si>
  <si>
    <t>Жилищное хозяйство</t>
  </si>
  <si>
    <t>0100183700</t>
  </si>
  <si>
    <t xml:space="preserve"> Расходы на жилищное хозяйство </t>
  </si>
  <si>
    <t>0100100000</t>
  </si>
  <si>
    <t>0100187000</t>
  </si>
  <si>
    <t xml:space="preserve">      Коммунальное хозяйство</t>
  </si>
  <si>
    <t>Расходы на коммунальное хозяйство</t>
  </si>
  <si>
    <t>0100187100</t>
  </si>
  <si>
    <t>852</t>
  </si>
  <si>
    <t xml:space="preserve">      Благоустройство</t>
  </si>
  <si>
    <t>0101936</t>
  </si>
  <si>
    <t>Уличное освещение</t>
  </si>
  <si>
    <t>0100400000</t>
  </si>
  <si>
    <t>0100487300</t>
  </si>
  <si>
    <t>Содержание мест захоронения</t>
  </si>
  <si>
    <t>0100500000</t>
  </si>
  <si>
    <t>0100587400</t>
  </si>
  <si>
    <t>Содержание территории муниципального образования</t>
  </si>
  <si>
    <t>0100687500</t>
  </si>
  <si>
    <t>5150116040</t>
  </si>
  <si>
    <t>313</t>
  </si>
  <si>
    <t>Расходы на проведения дня пожилых людей</t>
  </si>
  <si>
    <t xml:space="preserve"> День пожилых людей</t>
  </si>
  <si>
    <t>2900</t>
  </si>
  <si>
    <t>Культура, кинетомография</t>
  </si>
  <si>
    <t>08</t>
  </si>
  <si>
    <t>Культура</t>
  </si>
  <si>
    <t>Дома Культуры</t>
  </si>
  <si>
    <t>0220100000</t>
  </si>
  <si>
    <t>0220183600</t>
  </si>
  <si>
    <t>111</t>
  </si>
  <si>
    <t>119</t>
  </si>
  <si>
    <t>0220183700</t>
  </si>
  <si>
    <t>Сохранение традиционного народного творчества, национальных культур и развитие культурно-досуговой деятельности</t>
  </si>
  <si>
    <t>0220188400</t>
  </si>
  <si>
    <t>Иные выплаты персоналу казенных учреждений, за исключением фонда оплаты труда</t>
  </si>
  <si>
    <t>Библиотека</t>
  </si>
  <si>
    <t>0240188450</t>
  </si>
  <si>
    <t>0240183600</t>
  </si>
  <si>
    <t>0240183700</t>
  </si>
  <si>
    <t>Совершенствование и развитие библиотечно-информационной деятельности</t>
  </si>
  <si>
    <t>Другие вопросы в области культуры, кинематографии</t>
  </si>
  <si>
    <t>Хозяйственный персонал в области культуры</t>
  </si>
  <si>
    <t>0250100000</t>
  </si>
  <si>
    <t>0250183600</t>
  </si>
  <si>
    <t>0250183700</t>
  </si>
  <si>
    <t>Организация и материально-техническое обеспечение деятельности в сфере культуры</t>
  </si>
  <si>
    <t>0250188500</t>
  </si>
  <si>
    <t xml:space="preserve">                                        от "15" ноября 2018 г.</t>
  </si>
  <si>
    <t>296</t>
  </si>
  <si>
    <t>292</t>
  </si>
  <si>
    <t>291</t>
  </si>
  <si>
    <t>5120189980</t>
  </si>
  <si>
    <t>Глава Березовского сельсовета</t>
  </si>
  <si>
    <t>Н.В. Кандаурова</t>
  </si>
  <si>
    <t>ПРОЕКТНАЯ СМЕТА НА 2020 ГОД</t>
  </si>
  <si>
    <t>Переданные полномочия</t>
  </si>
  <si>
    <t>251</t>
  </si>
  <si>
    <t>224</t>
  </si>
  <si>
    <t xml:space="preserve">          Арендная плата</t>
  </si>
  <si>
    <t>540</t>
  </si>
  <si>
    <t>Администрация Березовского сельсовета</t>
  </si>
  <si>
    <r>
      <t xml:space="preserve">Наименование бюджета         </t>
    </r>
    <r>
      <rPr>
        <u val="single"/>
        <sz val="12"/>
        <rFont val="Arial"/>
        <family val="2"/>
      </rPr>
      <t>Бюджет  Березовского сельсовета</t>
    </r>
  </si>
  <si>
    <t>        Глава  Березовского сельсовета</t>
  </si>
  <si>
    <t>Руководитель учреждения   Глава  Березовского сельсовета                                         Н.В. Кандаурова</t>
  </si>
  <si>
    <t xml:space="preserve">Руководитель планово-финансовой службы                                    </t>
  </si>
  <si>
    <t>9-88-49</t>
  </si>
  <si>
    <t>"15" ноября  2019 года</t>
  </si>
  <si>
    <t>Выполнение других обязательств администрацией Березовского сельсовета</t>
  </si>
  <si>
    <t>Директор Березовского КДО</t>
  </si>
  <si>
    <t>Проектная смета  на 2020 ГОД</t>
  </si>
  <si>
    <t xml:space="preserve">                                        от "15" нобря 2019 г.</t>
  </si>
  <si>
    <t>муниципальное учреждение культуры "Берёзовское КДО"</t>
  </si>
  <si>
    <r>
      <t xml:space="preserve">Главный распорядитель бюджетных средств     </t>
    </r>
    <r>
      <rPr>
        <u val="single"/>
        <sz val="12"/>
        <rFont val="Arial"/>
        <family val="2"/>
      </rPr>
      <t xml:space="preserve"> Администрация  Березовского сельсовета</t>
    </r>
  </si>
  <si>
    <r>
      <t xml:space="preserve">Наименование бюджета         </t>
    </r>
    <r>
      <rPr>
        <u val="single"/>
        <sz val="12"/>
        <rFont val="Arial"/>
        <family val="2"/>
      </rPr>
      <t>Бюджет Березовского сельсовета</t>
    </r>
  </si>
  <si>
    <t xml:space="preserve">Финансовое обеспечение расходных обязательств Березовского сельсовета,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</t>
  </si>
  <si>
    <t>Руководитель учреждения   Директор Березовского КДО                                                  С.Д. Осипова</t>
  </si>
  <si>
    <t>"15" ноября      2019 года</t>
  </si>
  <si>
    <t>Т.И. Иванова</t>
  </si>
  <si>
    <t>Финансовое обеспечение расходных обязательств Березовского сельсовета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</si>
</sst>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2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 Cyr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4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48"/>
      <name val="Arial Cyr"/>
      <family val="0"/>
    </font>
    <font>
      <i/>
      <sz val="12"/>
      <color indexed="8"/>
      <name val="Arial Cyr"/>
      <family val="0"/>
    </font>
    <font>
      <sz val="10"/>
      <color indexed="8"/>
      <name val="Courier New"/>
      <family val="3"/>
    </font>
    <font>
      <b/>
      <sz val="12"/>
      <name val="Arial Cyr"/>
      <family val="0"/>
    </font>
    <font>
      <sz val="12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/>
      <bottom style="medium">
        <color indexed="8"/>
      </bottom>
    </border>
    <border>
      <left style="medium">
        <color indexed="8"/>
      </left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>
        <color indexed="8"/>
      </left>
      <right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3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11" fillId="32" borderId="13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32" borderId="1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right" vertical="top" wrapText="1"/>
    </xf>
    <xf numFmtId="0" fontId="14" fillId="32" borderId="0" xfId="0" applyFont="1" applyFill="1" applyBorder="1" applyAlignment="1">
      <alignment horizontal="center"/>
    </xf>
    <xf numFmtId="0" fontId="17" fillId="32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4" borderId="17" xfId="0" applyFont="1" applyFill="1" applyBorder="1" applyAlignment="1">
      <alignment wrapText="1"/>
    </xf>
    <xf numFmtId="0" fontId="19" fillId="0" borderId="18" xfId="0" applyFont="1" applyBorder="1" applyAlignment="1">
      <alignment wrapText="1"/>
    </xf>
    <xf numFmtId="0" fontId="1" fillId="32" borderId="17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vertical="top" wrapText="1"/>
    </xf>
    <xf numFmtId="0" fontId="22" fillId="4" borderId="20" xfId="0" applyFont="1" applyFill="1" applyBorder="1" applyAlignment="1">
      <alignment vertical="top" wrapText="1"/>
    </xf>
    <xf numFmtId="49" fontId="21" fillId="4" borderId="20" xfId="0" applyNumberFormat="1" applyFont="1" applyFill="1" applyBorder="1" applyAlignment="1">
      <alignment horizontal="center" shrinkToFit="1"/>
    </xf>
    <xf numFmtId="0" fontId="21" fillId="32" borderId="10" xfId="0" applyFont="1" applyFill="1" applyBorder="1" applyAlignment="1">
      <alignment vertical="top" wrapText="1"/>
    </xf>
    <xf numFmtId="4" fontId="22" fillId="4" borderId="20" xfId="0" applyNumberFormat="1" applyFont="1" applyFill="1" applyBorder="1" applyAlignment="1">
      <alignment horizontal="right" shrinkToFit="1"/>
    </xf>
    <xf numFmtId="0" fontId="23" fillId="32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1" fillId="32" borderId="17" xfId="0" applyFont="1" applyFill="1" applyBorder="1" applyAlignment="1">
      <alignment vertical="top" wrapText="1"/>
    </xf>
    <xf numFmtId="0" fontId="19" fillId="0" borderId="18" xfId="0" applyFont="1" applyBorder="1" applyAlignment="1">
      <alignment/>
    </xf>
    <xf numFmtId="0" fontId="21" fillId="4" borderId="17" xfId="0" applyFont="1" applyFill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21" fillId="0" borderId="17" xfId="0" applyFont="1" applyFill="1" applyBorder="1" applyAlignment="1">
      <alignment vertical="top" wrapText="1"/>
    </xf>
    <xf numFmtId="0" fontId="4" fillId="4" borderId="18" xfId="0" applyFont="1" applyFill="1" applyBorder="1" applyAlignment="1">
      <alignment wrapText="1"/>
    </xf>
    <xf numFmtId="0" fontId="4" fillId="4" borderId="22" xfId="0" applyFont="1" applyFill="1" applyBorder="1" applyAlignment="1">
      <alignment horizontal="justify" wrapText="1"/>
    </xf>
    <xf numFmtId="0" fontId="0" fillId="0" borderId="10" xfId="0" applyBorder="1" applyAlignment="1">
      <alignment/>
    </xf>
    <xf numFmtId="0" fontId="27" fillId="4" borderId="17" xfId="0" applyFont="1" applyFill="1" applyBorder="1" applyAlignment="1">
      <alignment vertical="top" wrapText="1"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 horizontal="justify" vertical="top" wrapText="1"/>
    </xf>
    <xf numFmtId="0" fontId="24" fillId="0" borderId="18" xfId="0" applyFont="1" applyBorder="1" applyAlignment="1">
      <alignment/>
    </xf>
    <xf numFmtId="0" fontId="4" fillId="0" borderId="10" xfId="0" applyFont="1" applyBorder="1" applyAlignment="1">
      <alignment wrapText="1"/>
    </xf>
    <xf numFmtId="0" fontId="22" fillId="32" borderId="20" xfId="0" applyFont="1" applyFill="1" applyBorder="1" applyAlignment="1">
      <alignment vertical="top" wrapText="1"/>
    </xf>
    <xf numFmtId="49" fontId="21" fillId="32" borderId="20" xfId="0" applyNumberFormat="1" applyFont="1" applyFill="1" applyBorder="1" applyAlignment="1">
      <alignment horizontal="center" shrinkToFit="1"/>
    </xf>
    <xf numFmtId="4" fontId="21" fillId="0" borderId="20" xfId="0" applyNumberFormat="1" applyFont="1" applyFill="1" applyBorder="1" applyAlignment="1">
      <alignment horizontal="right" shrinkToFit="1"/>
    </xf>
    <xf numFmtId="0" fontId="22" fillId="32" borderId="24" xfId="0" applyFont="1" applyFill="1" applyBorder="1" applyAlignment="1">
      <alignment horizontal="right"/>
    </xf>
    <xf numFmtId="4" fontId="22" fillId="0" borderId="24" xfId="0" applyNumberFormat="1" applyFont="1" applyFill="1" applyBorder="1" applyAlignment="1">
      <alignment horizontal="right" shrinkToFit="1"/>
    </xf>
    <xf numFmtId="4" fontId="22" fillId="0" borderId="25" xfId="0" applyNumberFormat="1" applyFont="1" applyFill="1" applyBorder="1" applyAlignment="1">
      <alignment horizontal="right" shrinkToFit="1"/>
    </xf>
    <xf numFmtId="0" fontId="21" fillId="32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justify"/>
    </xf>
    <xf numFmtId="0" fontId="4" fillId="0" borderId="0" xfId="0" applyFont="1" applyFill="1" applyAlignment="1">
      <alignment/>
    </xf>
    <xf numFmtId="0" fontId="22" fillId="4" borderId="10" xfId="0" applyFont="1" applyFill="1" applyBorder="1" applyAlignment="1">
      <alignment vertical="top" wrapText="1"/>
    </xf>
    <xf numFmtId="49" fontId="21" fillId="4" borderId="10" xfId="0" applyNumberFormat="1" applyFont="1" applyFill="1" applyBorder="1" applyAlignment="1">
      <alignment horizontal="center" shrinkToFit="1"/>
    </xf>
    <xf numFmtId="0" fontId="3" fillId="32" borderId="26" xfId="0" applyFont="1" applyFill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49" fontId="23" fillId="32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shrinkToFit="1"/>
    </xf>
    <xf numFmtId="0" fontId="23" fillId="0" borderId="10" xfId="0" applyFont="1" applyFill="1" applyBorder="1" applyAlignment="1">
      <alignment horizontal="center" wrapText="1"/>
    </xf>
    <xf numFmtId="0" fontId="10" fillId="0" borderId="16" xfId="42" applyFont="1" applyFill="1" applyBorder="1" applyAlignment="1" applyProtection="1">
      <alignment horizontal="right" vertical="top" wrapText="1"/>
      <protection/>
    </xf>
    <xf numFmtId="0" fontId="10" fillId="0" borderId="11" xfId="42" applyFont="1" applyBorder="1" applyAlignment="1" applyProtection="1">
      <alignment horizontal="center" vertical="top" wrapText="1"/>
      <protection/>
    </xf>
    <xf numFmtId="0" fontId="10" fillId="0" borderId="0" xfId="42" applyFont="1" applyFill="1" applyBorder="1" applyAlignment="1" applyProtection="1">
      <alignment horizontal="right" vertical="top" wrapText="1"/>
      <protection/>
    </xf>
    <xf numFmtId="0" fontId="10" fillId="0" borderId="0" xfId="42" applyFont="1" applyBorder="1" applyAlignment="1" applyProtection="1">
      <alignment horizontal="center" vertical="top" wrapText="1"/>
      <protection/>
    </xf>
    <xf numFmtId="4" fontId="25" fillId="0" borderId="10" xfId="0" applyNumberFormat="1" applyFont="1" applyFill="1" applyBorder="1" applyAlignment="1">
      <alignment horizontal="right" wrapText="1"/>
    </xf>
    <xf numFmtId="0" fontId="21" fillId="4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shrinkToFit="1"/>
    </xf>
    <xf numFmtId="0" fontId="21" fillId="4" borderId="10" xfId="0" applyFont="1" applyFill="1" applyBorder="1" applyAlignment="1">
      <alignment horizontal="center" wrapText="1"/>
    </xf>
    <xf numFmtId="4" fontId="21" fillId="4" borderId="10" xfId="0" applyNumberFormat="1" applyFont="1" applyFill="1" applyBorder="1" applyAlignment="1">
      <alignment horizontal="right" wrapText="1"/>
    </xf>
    <xf numFmtId="0" fontId="21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shrinkToFit="1"/>
    </xf>
    <xf numFmtId="0" fontId="21" fillId="32" borderId="10" xfId="0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right" wrapText="1"/>
    </xf>
    <xf numFmtId="0" fontId="26" fillId="32" borderId="10" xfId="0" applyFont="1" applyFill="1" applyBorder="1" applyAlignment="1">
      <alignment vertical="top" wrapText="1"/>
    </xf>
    <xf numFmtId="49" fontId="21" fillId="32" borderId="10" xfId="0" applyNumberFormat="1" applyFont="1" applyFill="1" applyBorder="1" applyAlignment="1">
      <alignment horizontal="center" shrinkToFit="1"/>
    </xf>
    <xf numFmtId="4" fontId="21" fillId="0" borderId="10" xfId="0" applyNumberFormat="1" applyFont="1" applyFill="1" applyBorder="1" applyAlignment="1">
      <alignment horizontal="right" shrinkToFit="1"/>
    </xf>
    <xf numFmtId="4" fontId="19" fillId="0" borderId="10" xfId="0" applyNumberFormat="1" applyFont="1" applyFill="1" applyBorder="1" applyAlignment="1">
      <alignment horizontal="right" shrinkToFit="1"/>
    </xf>
    <xf numFmtId="0" fontId="22" fillId="32" borderId="10" xfId="0" applyFont="1" applyFill="1" applyBorder="1" applyAlignment="1">
      <alignment vertical="top" wrapText="1"/>
    </xf>
    <xf numFmtId="4" fontId="21" fillId="4" borderId="10" xfId="0" applyNumberFormat="1" applyFont="1" applyFill="1" applyBorder="1" applyAlignment="1">
      <alignment horizontal="right" shrinkToFit="1"/>
    </xf>
    <xf numFmtId="49" fontId="21" fillId="0" borderId="10" xfId="0" applyNumberFormat="1" applyFont="1" applyFill="1" applyBorder="1" applyAlignment="1">
      <alignment horizontal="center" shrinkToFit="1"/>
    </xf>
    <xf numFmtId="4" fontId="22" fillId="0" borderId="10" xfId="0" applyNumberFormat="1" applyFont="1" applyFill="1" applyBorder="1" applyAlignment="1">
      <alignment horizontal="right" shrinkToFit="1"/>
    </xf>
    <xf numFmtId="49" fontId="23" fillId="4" borderId="10" xfId="0" applyNumberFormat="1" applyFont="1" applyFill="1" applyBorder="1" applyAlignment="1">
      <alignment horizontal="center" shrinkToFit="1"/>
    </xf>
    <xf numFmtId="0" fontId="22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shrinkToFit="1"/>
    </xf>
    <xf numFmtId="0" fontId="4" fillId="0" borderId="27" xfId="0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21" fillId="32" borderId="27" xfId="0" applyNumberFormat="1" applyFont="1" applyFill="1" applyBorder="1" applyAlignment="1">
      <alignment horizontal="center" shrinkToFit="1"/>
    </xf>
    <xf numFmtId="2" fontId="21" fillId="0" borderId="10" xfId="0" applyNumberFormat="1" applyFont="1" applyFill="1" applyBorder="1" applyAlignment="1">
      <alignment horizontal="right" shrinkToFit="1"/>
    </xf>
    <xf numFmtId="0" fontId="22" fillId="32" borderId="27" xfId="0" applyFont="1" applyFill="1" applyBorder="1" applyAlignment="1">
      <alignment vertical="top" wrapText="1"/>
    </xf>
    <xf numFmtId="0" fontId="28" fillId="4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8" fillId="32" borderId="10" xfId="0" applyFont="1" applyFill="1" applyBorder="1" applyAlignment="1">
      <alignment vertical="top" wrapText="1"/>
    </xf>
    <xf numFmtId="49" fontId="27" fillId="32" borderId="10" xfId="0" applyNumberFormat="1" applyFont="1" applyFill="1" applyBorder="1" applyAlignment="1">
      <alignment horizontal="center" shrinkToFit="1"/>
    </xf>
    <xf numFmtId="4" fontId="27" fillId="0" borderId="10" xfId="0" applyNumberFormat="1" applyFont="1" applyFill="1" applyBorder="1" applyAlignment="1">
      <alignment horizontal="right" shrinkToFit="1"/>
    </xf>
    <xf numFmtId="0" fontId="20" fillId="0" borderId="1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 wrapText="1"/>
    </xf>
    <xf numFmtId="49" fontId="29" fillId="32" borderId="10" xfId="0" applyNumberFormat="1" applyFont="1" applyFill="1" applyBorder="1" applyAlignment="1">
      <alignment horizontal="center" wrapText="1"/>
    </xf>
    <xf numFmtId="49" fontId="29" fillId="0" borderId="10" xfId="0" applyNumberFormat="1" applyFont="1" applyFill="1" applyBorder="1" applyAlignment="1">
      <alignment horizontal="center" shrinkToFit="1"/>
    </xf>
    <xf numFmtId="0" fontId="29" fillId="0" borderId="10" xfId="0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center" vertical="center" wrapText="1"/>
    </xf>
    <xf numFmtId="49" fontId="31" fillId="4" borderId="10" xfId="0" applyNumberFormat="1" applyFont="1" applyFill="1" applyBorder="1" applyAlignment="1">
      <alignment horizontal="center" shrinkToFit="1"/>
    </xf>
    <xf numFmtId="49" fontId="18" fillId="4" borderId="10" xfId="0" applyNumberFormat="1" applyFont="1" applyFill="1" applyBorder="1" applyAlignment="1">
      <alignment horizontal="center" shrinkToFit="1"/>
    </xf>
    <xf numFmtId="0" fontId="18" fillId="4" borderId="10" xfId="0" applyFont="1" applyFill="1" applyBorder="1" applyAlignment="1">
      <alignment horizontal="center" vertical="center" wrapText="1"/>
    </xf>
    <xf numFmtId="4" fontId="18" fillId="4" borderId="10" xfId="0" applyNumberFormat="1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49" fontId="31" fillId="0" borderId="10" xfId="0" applyNumberFormat="1" applyFont="1" applyFill="1" applyBorder="1" applyAlignment="1">
      <alignment horizontal="center" shrinkToFit="1"/>
    </xf>
    <xf numFmtId="49" fontId="18" fillId="0" borderId="10" xfId="0" applyNumberFormat="1" applyFont="1" applyFill="1" applyBorder="1" applyAlignment="1">
      <alignment horizontal="center" shrinkToFit="1"/>
    </xf>
    <xf numFmtId="0" fontId="18" fillId="0" borderId="10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right" wrapText="1"/>
    </xf>
    <xf numFmtId="49" fontId="31" fillId="32" borderId="10" xfId="0" applyNumberFormat="1" applyFont="1" applyFill="1" applyBorder="1" applyAlignment="1">
      <alignment horizontal="center" shrinkToFit="1"/>
    </xf>
    <xf numFmtId="0" fontId="18" fillId="32" borderId="10" xfId="0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right" wrapText="1"/>
    </xf>
    <xf numFmtId="0" fontId="1" fillId="32" borderId="17" xfId="0" applyFont="1" applyFill="1" applyBorder="1" applyAlignment="1">
      <alignment vertical="top" wrapText="1"/>
    </xf>
    <xf numFmtId="0" fontId="33" fillId="32" borderId="10" xfId="0" applyFont="1" applyFill="1" applyBorder="1" applyAlignment="1">
      <alignment vertical="top" wrapText="1"/>
    </xf>
    <xf numFmtId="49" fontId="18" fillId="32" borderId="10" xfId="0" applyNumberFormat="1" applyFont="1" applyFill="1" applyBorder="1" applyAlignment="1">
      <alignment horizontal="center" vertical="top" shrinkToFit="1"/>
    </xf>
    <xf numFmtId="4" fontId="18" fillId="0" borderId="10" xfId="0" applyNumberFormat="1" applyFont="1" applyFill="1" applyBorder="1" applyAlignment="1">
      <alignment horizontal="right" shrinkToFit="1"/>
    </xf>
    <xf numFmtId="4" fontId="3" fillId="33" borderId="10" xfId="0" applyNumberFormat="1" applyFont="1" applyFill="1" applyBorder="1" applyAlignment="1">
      <alignment horizontal="right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4" fontId="32" fillId="0" borderId="10" xfId="0" applyNumberFormat="1" applyFont="1" applyFill="1" applyBorder="1" applyAlignment="1">
      <alignment horizontal="right" shrinkToFit="1"/>
    </xf>
    <xf numFmtId="0" fontId="3" fillId="32" borderId="10" xfId="0" applyFont="1" applyFill="1" applyBorder="1" applyAlignment="1">
      <alignment vertical="top" wrapText="1"/>
    </xf>
    <xf numFmtId="49" fontId="18" fillId="32" borderId="10" xfId="0" applyNumberFormat="1" applyFont="1" applyFill="1" applyBorder="1" applyAlignment="1">
      <alignment horizontal="center" shrinkToFit="1"/>
    </xf>
    <xf numFmtId="0" fontId="1" fillId="32" borderId="1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wrapText="1"/>
    </xf>
    <xf numFmtId="0" fontId="3" fillId="32" borderId="20" xfId="0" applyFont="1" applyFill="1" applyBorder="1" applyAlignment="1">
      <alignment vertical="top" wrapText="1"/>
    </xf>
    <xf numFmtId="49" fontId="31" fillId="32" borderId="20" xfId="0" applyNumberFormat="1" applyFont="1" applyFill="1" applyBorder="1" applyAlignment="1">
      <alignment horizontal="center" shrinkToFit="1"/>
    </xf>
    <xf numFmtId="49" fontId="18" fillId="32" borderId="20" xfId="0" applyNumberFormat="1" applyFont="1" applyFill="1" applyBorder="1" applyAlignment="1">
      <alignment horizontal="center" shrinkToFi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49" fontId="34" fillId="32" borderId="29" xfId="0" applyNumberFormat="1" applyFont="1" applyFill="1" applyBorder="1" applyAlignment="1">
      <alignment horizontal="center" shrinkToFit="1"/>
    </xf>
    <xf numFmtId="49" fontId="34" fillId="32" borderId="10" xfId="0" applyNumberFormat="1" applyFont="1" applyFill="1" applyBorder="1" applyAlignment="1">
      <alignment horizontal="center" vertical="top" shrinkToFit="1"/>
    </xf>
    <xf numFmtId="49" fontId="34" fillId="32" borderId="10" xfId="0" applyNumberFormat="1" applyFont="1" applyFill="1" applyBorder="1" applyAlignment="1">
      <alignment horizontal="center" shrinkToFit="1"/>
    </xf>
    <xf numFmtId="4" fontId="34" fillId="0" borderId="10" xfId="0" applyNumberFormat="1" applyFont="1" applyFill="1" applyBorder="1" applyAlignment="1">
      <alignment horizontal="right" shrinkToFit="1"/>
    </xf>
    <xf numFmtId="4" fontId="3" fillId="34" borderId="30" xfId="0" applyNumberFormat="1" applyFont="1" applyFill="1" applyBorder="1" applyAlignment="1">
      <alignment horizontal="right" vertical="top" shrinkToFi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49" fontId="18" fillId="32" borderId="29" xfId="0" applyNumberFormat="1" applyFont="1" applyFill="1" applyBorder="1" applyAlignment="1">
      <alignment horizontal="center" shrinkToFit="1"/>
    </xf>
    <xf numFmtId="0" fontId="21" fillId="0" borderId="10" xfId="0" applyFont="1" applyBorder="1" applyAlignment="1">
      <alignment horizontal="center" wrapText="1"/>
    </xf>
    <xf numFmtId="0" fontId="4" fillId="4" borderId="27" xfId="0" applyFont="1" applyFill="1" applyBorder="1" applyAlignment="1">
      <alignment wrapText="1"/>
    </xf>
    <xf numFmtId="0" fontId="3" fillId="4" borderId="27" xfId="0" applyFont="1" applyFill="1" applyBorder="1" applyAlignment="1">
      <alignment vertical="top" wrapText="1"/>
    </xf>
    <xf numFmtId="49" fontId="31" fillId="4" borderId="27" xfId="0" applyNumberFormat="1" applyFont="1" applyFill="1" applyBorder="1" applyAlignment="1">
      <alignment horizontal="center" shrinkToFit="1"/>
    </xf>
    <xf numFmtId="49" fontId="18" fillId="4" borderId="27" xfId="0" applyNumberFormat="1" applyFont="1" applyFill="1" applyBorder="1" applyAlignment="1">
      <alignment horizontal="center" shrinkToFit="1"/>
    </xf>
    <xf numFmtId="49" fontId="18" fillId="4" borderId="10" xfId="0" applyNumberFormat="1" applyFont="1" applyFill="1" applyBorder="1" applyAlignment="1">
      <alignment horizontal="center" vertical="top" shrinkToFit="1"/>
    </xf>
    <xf numFmtId="4" fontId="18" fillId="4" borderId="10" xfId="0" applyNumberFormat="1" applyFont="1" applyFill="1" applyBorder="1" applyAlignment="1">
      <alignment horizontal="right" shrinkToFit="1"/>
    </xf>
    <xf numFmtId="4" fontId="3" fillId="4" borderId="10" xfId="0" applyNumberFormat="1" applyFont="1" applyFill="1" applyBorder="1" applyAlignment="1">
      <alignment horizontal="right" vertical="top" shrinkToFit="1"/>
    </xf>
    <xf numFmtId="0" fontId="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top" shrinkToFit="1"/>
    </xf>
    <xf numFmtId="4" fontId="31" fillId="0" borderId="10" xfId="0" applyNumberFormat="1" applyFont="1" applyFill="1" applyBorder="1" applyAlignment="1">
      <alignment horizontal="right" shrinkToFit="1"/>
    </xf>
    <xf numFmtId="49" fontId="29" fillId="4" borderId="10" xfId="0" applyNumberFormat="1" applyFont="1" applyFill="1" applyBorder="1" applyAlignment="1">
      <alignment horizontal="center" shrinkToFit="1"/>
    </xf>
    <xf numFmtId="0" fontId="4" fillId="0" borderId="1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 horizontal="right" vertical="top" shrinkToFit="1"/>
    </xf>
    <xf numFmtId="4" fontId="3" fillId="34" borderId="0" xfId="0" applyNumberFormat="1" applyFont="1" applyFill="1" applyBorder="1" applyAlignment="1">
      <alignment horizontal="right" vertical="top" shrinkToFit="1"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32" borderId="24" xfId="0" applyFont="1" applyFill="1" applyBorder="1" applyAlignment="1">
      <alignment horizontal="left"/>
    </xf>
    <xf numFmtId="4" fontId="2" fillId="0" borderId="24" xfId="0" applyNumberFormat="1" applyFont="1" applyFill="1" applyBorder="1" applyAlignment="1">
      <alignment horizontal="center" vertical="top" shrinkToFit="1"/>
    </xf>
    <xf numFmtId="0" fontId="36" fillId="0" borderId="24" xfId="0" applyFont="1" applyBorder="1" applyAlignment="1">
      <alignment horizontal="left"/>
    </xf>
    <xf numFmtId="0" fontId="36" fillId="0" borderId="25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 vertical="top" shrinkToFit="1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7" fillId="0" borderId="13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0" xfId="0" applyFont="1" applyAlignment="1">
      <alignment horizontal="justify"/>
    </xf>
    <xf numFmtId="4" fontId="21" fillId="0" borderId="10" xfId="0" applyNumberFormat="1" applyFont="1" applyFill="1" applyBorder="1" applyAlignment="1">
      <alignment shrinkToFit="1"/>
    </xf>
    <xf numFmtId="4" fontId="18" fillId="4" borderId="10" xfId="0" applyNumberFormat="1" applyFont="1" applyFill="1" applyBorder="1" applyAlignment="1">
      <alignment wrapText="1"/>
    </xf>
    <xf numFmtId="4" fontId="32" fillId="0" borderId="10" xfId="0" applyNumberFormat="1" applyFont="1" applyFill="1" applyBorder="1" applyAlignment="1">
      <alignment shrinkToFit="1"/>
    </xf>
    <xf numFmtId="4" fontId="18" fillId="0" borderId="10" xfId="0" applyNumberFormat="1" applyFont="1" applyFill="1" applyBorder="1" applyAlignment="1">
      <alignment shrinkToFit="1"/>
    </xf>
    <xf numFmtId="0" fontId="31" fillId="0" borderId="31" xfId="0" applyNumberFormat="1" applyFont="1" applyBorder="1" applyAlignment="1">
      <alignment/>
    </xf>
    <xf numFmtId="4" fontId="22" fillId="4" borderId="20" xfId="0" applyNumberFormat="1" applyFont="1" applyFill="1" applyBorder="1" applyAlignment="1">
      <alignment shrinkToFit="1"/>
    </xf>
    <xf numFmtId="0" fontId="1" fillId="32" borderId="0" xfId="0" applyFont="1" applyFill="1" applyBorder="1" applyAlignment="1">
      <alignment wrapText="1"/>
    </xf>
    <xf numFmtId="0" fontId="15" fillId="32" borderId="0" xfId="0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0" fillId="0" borderId="0" xfId="42" applyFont="1" applyBorder="1" applyAlignment="1" applyProtection="1">
      <alignment horizontal="right" vertical="top" wrapText="1"/>
      <protection/>
    </xf>
    <xf numFmtId="0" fontId="10" fillId="0" borderId="16" xfId="42" applyFont="1" applyBorder="1" applyAlignment="1" applyProtection="1">
      <alignment horizontal="right" vertical="top" wrapText="1"/>
      <protection/>
    </xf>
    <xf numFmtId="0" fontId="18" fillId="32" borderId="32" xfId="0" applyFont="1" applyFill="1" applyBorder="1" applyAlignment="1">
      <alignment horizontal="center"/>
    </xf>
    <xf numFmtId="0" fontId="18" fillId="32" borderId="33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7" fillId="0" borderId="38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22" fillId="32" borderId="40" xfId="0" applyFont="1" applyFill="1" applyBorder="1" applyAlignment="1">
      <alignment horizontal="left"/>
    </xf>
    <xf numFmtId="0" fontId="22" fillId="32" borderId="41" xfId="0" applyFont="1" applyFill="1" applyBorder="1" applyAlignment="1">
      <alignment horizontal="left"/>
    </xf>
    <xf numFmtId="0" fontId="22" fillId="32" borderId="42" xfId="0" applyFont="1" applyFill="1" applyBorder="1" applyAlignment="1">
      <alignment horizontal="left"/>
    </xf>
    <xf numFmtId="0" fontId="21" fillId="32" borderId="29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" fillId="32" borderId="19" xfId="0" applyFont="1" applyFill="1" applyBorder="1" applyAlignment="1">
      <alignment vertical="top" wrapText="1"/>
    </xf>
    <xf numFmtId="49" fontId="18" fillId="32" borderId="20" xfId="0" applyNumberFormat="1" applyFont="1" applyFill="1" applyBorder="1" applyAlignment="1">
      <alignment horizontal="center" vertical="top" shrinkToFit="1"/>
    </xf>
    <xf numFmtId="4" fontId="18" fillId="0" borderId="20" xfId="0" applyNumberFormat="1" applyFont="1" applyFill="1" applyBorder="1" applyAlignment="1">
      <alignment horizontal="right" shrinkToFit="1"/>
    </xf>
    <xf numFmtId="0" fontId="35" fillId="0" borderId="20" xfId="0" applyFont="1" applyBorder="1" applyAlignment="1">
      <alignment/>
    </xf>
    <xf numFmtId="0" fontId="1" fillId="32" borderId="20" xfId="0" applyFont="1" applyFill="1" applyBorder="1" applyAlignment="1">
      <alignment vertical="top" wrapText="1"/>
    </xf>
    <xf numFmtId="0" fontId="2" fillId="32" borderId="40" xfId="0" applyFont="1" applyFill="1" applyBorder="1" applyAlignment="1">
      <alignment horizontal="left"/>
    </xf>
    <xf numFmtId="0" fontId="2" fillId="32" borderId="41" xfId="0" applyFont="1" applyFill="1" applyBorder="1" applyAlignment="1">
      <alignment horizontal="left"/>
    </xf>
    <xf numFmtId="0" fontId="2" fillId="32" borderId="42" xfId="0" applyFont="1" applyFill="1" applyBorder="1" applyAlignment="1">
      <alignment horizontal="left"/>
    </xf>
    <xf numFmtId="0" fontId="0" fillId="0" borderId="2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352425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79222/#block_383" TargetMode="External" /><Relationship Id="rId2" Type="http://schemas.openxmlformats.org/officeDocument/2006/relationships/hyperlink" Target="http://base.garant.ru/179139/" TargetMode="External" /><Relationship Id="rId3" Type="http://schemas.openxmlformats.org/officeDocument/2006/relationships/hyperlink" Target="http://base.garant.ru/12122754/" TargetMode="External" /><Relationship Id="rId4" Type="http://schemas.openxmlformats.org/officeDocument/2006/relationships/hyperlink" Target="http://base.garant.ru/190502/" TargetMode="External" /><Relationship Id="rId5" Type="http://schemas.openxmlformats.org/officeDocument/2006/relationships/hyperlink" Target="http://base.garant.ru/12181731/#block_100000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79222/#block_383" TargetMode="External" /><Relationship Id="rId2" Type="http://schemas.openxmlformats.org/officeDocument/2006/relationships/hyperlink" Target="http://base.garant.ru/179139/" TargetMode="External" /><Relationship Id="rId3" Type="http://schemas.openxmlformats.org/officeDocument/2006/relationships/hyperlink" Target="http://base.garant.ru/12122754/" TargetMode="External" /><Relationship Id="rId4" Type="http://schemas.openxmlformats.org/officeDocument/2006/relationships/hyperlink" Target="http://base.garant.ru/190502/" TargetMode="External" /><Relationship Id="rId5" Type="http://schemas.openxmlformats.org/officeDocument/2006/relationships/hyperlink" Target="http://base.garant.ru/12181731/#block_100000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showGridLines="0" tabSelected="1" zoomScale="75" zoomScaleNormal="75" zoomScaleSheetLayoutView="75" zoomScalePageLayoutView="0" workbookViewId="0" topLeftCell="A22">
      <selection activeCell="C50" sqref="C50"/>
    </sheetView>
  </sheetViews>
  <sheetFormatPr defaultColWidth="9.00390625" defaultRowHeight="12.75" outlineLevelRow="5"/>
  <cols>
    <col min="1" max="1" width="36.125" style="34" customWidth="1"/>
    <col min="2" max="2" width="8.625" style="0" customWidth="1"/>
    <col min="3" max="3" width="11.625" style="0" customWidth="1"/>
    <col min="4" max="4" width="17.75390625" style="0" customWidth="1"/>
    <col min="5" max="5" width="12.75390625" style="0" customWidth="1"/>
    <col min="6" max="6" width="9.875" style="0" customWidth="1"/>
    <col min="7" max="7" width="15.75390625" style="0" customWidth="1"/>
    <col min="8" max="11" width="0" style="0" hidden="1" customWidth="1"/>
    <col min="12" max="12" width="18.375" style="0" customWidth="1"/>
    <col min="13" max="13" width="21.625" style="5" customWidth="1"/>
    <col min="14" max="21" width="0" style="0" hidden="1" customWidth="1"/>
    <col min="22" max="22" width="18.75390625" style="5" customWidth="1"/>
  </cols>
  <sheetData>
    <row r="1" spans="1:22" ht="12.75">
      <c r="A1" s="204"/>
      <c r="B1" s="204"/>
      <c r="C1" s="204"/>
      <c r="D1" s="204"/>
      <c r="E1" s="204"/>
      <c r="F1" s="204"/>
      <c r="G1" s="204"/>
      <c r="H1" s="204"/>
      <c r="I1" s="1"/>
      <c r="J1" s="1"/>
      <c r="K1" s="1"/>
      <c r="L1" s="1"/>
      <c r="M1" s="3"/>
      <c r="N1" s="1"/>
      <c r="O1" s="1"/>
      <c r="P1" s="1"/>
      <c r="Q1" s="1"/>
      <c r="R1" s="1"/>
      <c r="S1" s="1"/>
      <c r="T1" s="1"/>
      <c r="U1" s="1"/>
      <c r="V1" s="3"/>
    </row>
    <row r="2" spans="1:23" ht="15.75">
      <c r="A2" s="32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 t="s">
        <v>27</v>
      </c>
      <c r="M2" s="8"/>
      <c r="N2" s="7"/>
      <c r="O2" s="7"/>
      <c r="P2" s="7"/>
      <c r="Q2" s="7"/>
      <c r="R2" s="7"/>
      <c r="S2" s="7"/>
      <c r="T2" s="7"/>
      <c r="U2" s="7"/>
      <c r="V2" s="8"/>
      <c r="W2" s="11"/>
    </row>
    <row r="3" spans="1:23" ht="16.5" thickBot="1">
      <c r="A3" s="19" t="s">
        <v>200</v>
      </c>
      <c r="B3" s="20"/>
      <c r="C3" s="20"/>
      <c r="D3" s="7"/>
      <c r="E3" s="7"/>
      <c r="F3" s="19"/>
      <c r="G3" s="206" t="s">
        <v>60</v>
      </c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2"/>
    </row>
    <row r="4" spans="1:23" ht="11.25" customHeight="1">
      <c r="A4" s="205" t="s">
        <v>23</v>
      </c>
      <c r="B4" s="205"/>
      <c r="C4" s="205"/>
      <c r="D4" s="205"/>
      <c r="E4" s="25"/>
      <c r="F4" s="26" t="s">
        <v>23</v>
      </c>
      <c r="G4" s="26"/>
      <c r="H4" s="26"/>
      <c r="I4" s="26"/>
      <c r="J4" s="25"/>
      <c r="K4" s="25"/>
      <c r="L4" s="25"/>
      <c r="M4" s="27"/>
      <c r="N4" s="25"/>
      <c r="O4" s="25"/>
      <c r="P4" s="25"/>
      <c r="Q4" s="25"/>
      <c r="R4" s="25"/>
      <c r="S4" s="25"/>
      <c r="T4" s="25"/>
      <c r="U4" s="25"/>
      <c r="V4" s="27"/>
      <c r="W4" s="11"/>
    </row>
    <row r="5" spans="1:23" ht="13.5" thickBot="1">
      <c r="A5" s="33"/>
      <c r="B5" s="21"/>
      <c r="C5" s="21"/>
      <c r="D5" s="25"/>
      <c r="E5" s="25"/>
      <c r="F5" s="21"/>
      <c r="G5" s="21"/>
      <c r="H5" s="21"/>
      <c r="I5" s="21"/>
      <c r="J5" s="21"/>
      <c r="K5" s="21"/>
      <c r="L5" s="21"/>
      <c r="M5" s="28"/>
      <c r="N5" s="21"/>
      <c r="O5" s="21"/>
      <c r="P5" s="21"/>
      <c r="Q5" s="21"/>
      <c r="R5" s="21"/>
      <c r="S5" s="21"/>
      <c r="T5" s="21"/>
      <c r="U5" s="21"/>
      <c r="V5" s="28"/>
      <c r="W5" s="22"/>
    </row>
    <row r="6" spans="1:23" ht="12.75" customHeight="1">
      <c r="A6" s="205" t="s">
        <v>24</v>
      </c>
      <c r="B6" s="205"/>
      <c r="C6" s="205"/>
      <c r="D6" s="205"/>
      <c r="E6" s="25"/>
      <c r="F6" s="29" t="s">
        <v>24</v>
      </c>
      <c r="G6" s="29"/>
      <c r="H6" s="29"/>
      <c r="I6" s="29"/>
      <c r="J6" s="25"/>
      <c r="K6" s="25"/>
      <c r="L6" s="25"/>
      <c r="M6" s="27"/>
      <c r="N6" s="25"/>
      <c r="O6" s="25"/>
      <c r="P6" s="25"/>
      <c r="Q6" s="25"/>
      <c r="R6" s="25"/>
      <c r="S6" s="25"/>
      <c r="T6" s="25"/>
      <c r="U6" s="25"/>
      <c r="V6" s="27"/>
      <c r="W6" s="11"/>
    </row>
    <row r="7" spans="1:23" ht="12.75" customHeight="1" thickBot="1">
      <c r="A7" s="33"/>
      <c r="B7" s="21" t="s">
        <v>209</v>
      </c>
      <c r="C7" s="21"/>
      <c r="D7" s="25"/>
      <c r="E7" s="25"/>
      <c r="F7" s="21"/>
      <c r="G7" s="21"/>
      <c r="H7" s="21"/>
      <c r="I7" s="25"/>
      <c r="J7" s="25"/>
      <c r="K7" s="25"/>
      <c r="L7" s="25"/>
      <c r="M7" s="28" t="s">
        <v>185</v>
      </c>
      <c r="N7" s="21"/>
      <c r="O7" s="21"/>
      <c r="P7" s="21"/>
      <c r="Q7" s="21"/>
      <c r="R7" s="21"/>
      <c r="S7" s="21"/>
      <c r="T7" s="21"/>
      <c r="U7" s="21"/>
      <c r="V7" s="28"/>
      <c r="W7" s="22"/>
    </row>
    <row r="8" spans="1:23" ht="12.75" customHeight="1">
      <c r="A8" s="23" t="s">
        <v>25</v>
      </c>
      <c r="B8" s="212" t="s">
        <v>26</v>
      </c>
      <c r="C8" s="212"/>
      <c r="D8" s="212"/>
      <c r="E8" s="7"/>
      <c r="F8" s="23" t="s">
        <v>25</v>
      </c>
      <c r="G8" s="24"/>
      <c r="H8" s="24"/>
      <c r="I8" s="24"/>
      <c r="J8" s="7"/>
      <c r="K8" s="7"/>
      <c r="L8" s="7"/>
      <c r="M8" s="30" t="s">
        <v>26</v>
      </c>
      <c r="N8" s="7"/>
      <c r="O8" s="7"/>
      <c r="P8" s="7"/>
      <c r="Q8" s="7"/>
      <c r="R8" s="7"/>
      <c r="S8" s="7"/>
      <c r="T8" s="7"/>
      <c r="U8" s="7"/>
      <c r="V8" s="8"/>
      <c r="W8" s="11"/>
    </row>
    <row r="9" spans="1:22" ht="12.75" customHeight="1">
      <c r="A9" s="3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7"/>
      <c r="O9" s="7"/>
      <c r="P9" s="7"/>
      <c r="Q9" s="7"/>
      <c r="R9" s="7"/>
      <c r="S9" s="7"/>
      <c r="T9" s="7"/>
      <c r="U9" s="7"/>
      <c r="V9" s="8"/>
    </row>
    <row r="10" spans="1:22" ht="39.75" customHeight="1">
      <c r="A10" s="32"/>
      <c r="B10" s="7"/>
      <c r="C10" s="13" t="s">
        <v>201</v>
      </c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7"/>
      <c r="P10" s="7"/>
      <c r="Q10" s="7"/>
      <c r="R10" s="7"/>
      <c r="S10" s="7"/>
      <c r="T10" s="7"/>
      <c r="U10" s="7"/>
      <c r="V10" s="8"/>
    </row>
    <row r="11" spans="1:22" ht="24.75" customHeight="1" thickBot="1">
      <c r="A11" s="32"/>
      <c r="B11" s="7"/>
      <c r="C11" s="9" t="s">
        <v>202</v>
      </c>
      <c r="D11" s="7"/>
      <c r="E11" s="7"/>
      <c r="F11" s="7"/>
      <c r="G11" s="7"/>
      <c r="H11" s="7"/>
      <c r="I11" s="7"/>
      <c r="J11" s="7"/>
      <c r="K11" s="7"/>
      <c r="L11" s="7"/>
      <c r="M11" s="8"/>
      <c r="N11" s="7"/>
      <c r="O11" s="7"/>
      <c r="P11" s="7"/>
      <c r="Q11" s="7"/>
      <c r="R11" s="7"/>
      <c r="S11" s="7"/>
      <c r="T11" s="7"/>
      <c r="U11" s="7"/>
      <c r="V11" s="8"/>
    </row>
    <row r="12" spans="1:22" ht="15" customHeight="1" thickBot="1">
      <c r="A12" s="32"/>
      <c r="B12" s="7"/>
      <c r="C12" s="7"/>
      <c r="D12" s="7"/>
      <c r="E12" s="7"/>
      <c r="F12" s="7"/>
      <c r="G12" s="7"/>
      <c r="H12" s="7"/>
      <c r="I12" s="7"/>
      <c r="J12" s="7"/>
      <c r="K12" s="7"/>
      <c r="L12" s="208" t="s">
        <v>35</v>
      </c>
      <c r="M12" s="209"/>
      <c r="N12" s="14" t="s">
        <v>34</v>
      </c>
      <c r="O12" s="7"/>
      <c r="P12" s="7"/>
      <c r="Q12" s="7"/>
      <c r="R12" s="7"/>
      <c r="S12" s="7"/>
      <c r="T12" s="7"/>
      <c r="U12" s="7"/>
      <c r="V12" s="10">
        <v>501012</v>
      </c>
    </row>
    <row r="13" spans="1:22" ht="18" customHeight="1" thickBot="1">
      <c r="A13" s="3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31" t="s">
        <v>36</v>
      </c>
      <c r="N13" s="15">
        <v>501012</v>
      </c>
      <c r="O13" s="7"/>
      <c r="P13" s="7"/>
      <c r="Q13" s="7"/>
      <c r="R13" s="7"/>
      <c r="S13" s="7"/>
      <c r="T13" s="7"/>
      <c r="U13" s="7"/>
      <c r="V13" s="18">
        <v>43784</v>
      </c>
    </row>
    <row r="14" spans="1:22" ht="27.75" customHeight="1" thickBot="1">
      <c r="A14" s="16" t="s">
        <v>44</v>
      </c>
      <c r="B14" s="207" t="s">
        <v>203</v>
      </c>
      <c r="C14" s="207"/>
      <c r="D14" s="207"/>
      <c r="E14" s="207"/>
      <c r="F14" s="207"/>
      <c r="G14" s="207"/>
      <c r="H14" s="7"/>
      <c r="I14" s="7"/>
      <c r="J14" s="7"/>
      <c r="K14" s="7"/>
      <c r="L14" s="7"/>
      <c r="M14" s="31" t="s">
        <v>37</v>
      </c>
      <c r="N14" s="12"/>
      <c r="O14" s="7"/>
      <c r="P14" s="7"/>
      <c r="Q14" s="7"/>
      <c r="R14" s="7"/>
      <c r="S14" s="7"/>
      <c r="T14" s="7"/>
      <c r="U14" s="7"/>
      <c r="V14" s="10">
        <v>4177787</v>
      </c>
    </row>
    <row r="15" spans="1:22" ht="39.75" customHeight="1" thickBot="1">
      <c r="A15" s="16" t="s">
        <v>45</v>
      </c>
      <c r="B15" s="7"/>
      <c r="C15" s="207"/>
      <c r="D15" s="207"/>
      <c r="E15" s="207"/>
      <c r="F15" s="207"/>
      <c r="G15" s="207"/>
      <c r="H15" s="207"/>
      <c r="I15" s="7"/>
      <c r="J15" s="7"/>
      <c r="K15" s="7"/>
      <c r="L15" s="7"/>
      <c r="M15" s="31" t="s">
        <v>38</v>
      </c>
      <c r="N15" s="12"/>
      <c r="O15" s="7"/>
      <c r="P15" s="7"/>
      <c r="Q15" s="7"/>
      <c r="R15" s="7"/>
      <c r="S15" s="7"/>
      <c r="T15" s="7"/>
      <c r="U15" s="7"/>
      <c r="V15" s="10"/>
    </row>
    <row r="16" spans="1:22" ht="35.25" customHeight="1">
      <c r="A16" s="9" t="s">
        <v>204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31" t="s">
        <v>38</v>
      </c>
      <c r="N16" s="217"/>
      <c r="O16" s="7"/>
      <c r="P16" s="7"/>
      <c r="Q16" s="7"/>
      <c r="R16" s="7"/>
      <c r="S16" s="7"/>
      <c r="T16" s="7"/>
      <c r="U16" s="7"/>
      <c r="V16" s="10"/>
    </row>
    <row r="17" spans="1:22" ht="24" customHeight="1" thickBot="1">
      <c r="A17" s="9" t="s">
        <v>205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2" t="s">
        <v>39</v>
      </c>
      <c r="N17" s="218"/>
      <c r="O17" s="7"/>
      <c r="P17" s="7"/>
      <c r="Q17" s="7"/>
      <c r="R17" s="7"/>
      <c r="S17" s="7"/>
      <c r="T17" s="7"/>
      <c r="U17" s="7"/>
      <c r="V17" s="10"/>
    </row>
    <row r="18" spans="1:22" ht="22.5" customHeight="1" thickBot="1">
      <c r="A18" s="9" t="s">
        <v>43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2" t="s">
        <v>40</v>
      </c>
      <c r="N18" s="12"/>
      <c r="O18" s="7"/>
      <c r="P18" s="7"/>
      <c r="Q18" s="7"/>
      <c r="R18" s="7"/>
      <c r="S18" s="7"/>
      <c r="T18" s="7"/>
      <c r="U18" s="7"/>
      <c r="V18" s="10">
        <v>37630456</v>
      </c>
    </row>
    <row r="19" spans="1:22" ht="18" customHeight="1" thickBot="1">
      <c r="A19" s="32"/>
      <c r="B19" s="17"/>
      <c r="C19" s="17"/>
      <c r="D19" s="17"/>
      <c r="E19" s="17"/>
      <c r="F19" s="7"/>
      <c r="G19" s="7"/>
      <c r="H19" s="7"/>
      <c r="I19" s="7"/>
      <c r="J19" s="7"/>
      <c r="K19" s="7"/>
      <c r="L19" s="7"/>
      <c r="M19" s="31" t="s">
        <v>41</v>
      </c>
      <c r="N19" s="12"/>
      <c r="O19" s="7"/>
      <c r="P19" s="7"/>
      <c r="Q19" s="7"/>
      <c r="R19" s="7"/>
      <c r="S19" s="7"/>
      <c r="T19" s="7"/>
      <c r="U19" s="7"/>
      <c r="V19" s="10">
        <v>383</v>
      </c>
    </row>
    <row r="20" spans="1:22" ht="28.5" customHeight="1" thickBot="1">
      <c r="A20" s="32"/>
      <c r="B20" s="6" t="s">
        <v>46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82" t="s">
        <v>42</v>
      </c>
      <c r="N20" s="83">
        <v>383</v>
      </c>
      <c r="O20" s="7"/>
      <c r="P20" s="7"/>
      <c r="Q20" s="7"/>
      <c r="R20" s="7"/>
      <c r="S20" s="7"/>
      <c r="T20" s="7"/>
      <c r="U20" s="7"/>
      <c r="V20" s="10"/>
    </row>
    <row r="21" spans="1:22" ht="28.5" customHeight="1" thickBot="1">
      <c r="A21" s="32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84"/>
      <c r="N21" s="85"/>
      <c r="O21" s="7"/>
      <c r="P21" s="7"/>
      <c r="Q21" s="7"/>
      <c r="R21" s="7"/>
      <c r="S21" s="7"/>
      <c r="T21" s="7"/>
      <c r="U21" s="7"/>
      <c r="V21" s="8"/>
    </row>
    <row r="22" spans="1:22" ht="26.25">
      <c r="A22" s="210" t="s">
        <v>28</v>
      </c>
      <c r="B22" s="74" t="s">
        <v>30</v>
      </c>
      <c r="C22" s="213" t="s">
        <v>29</v>
      </c>
      <c r="D22" s="214"/>
      <c r="E22" s="214"/>
      <c r="F22" s="214"/>
      <c r="G22" s="214"/>
      <c r="H22" s="214"/>
      <c r="I22" s="214"/>
      <c r="J22" s="214"/>
      <c r="K22" s="214"/>
      <c r="L22" s="215"/>
      <c r="M22" s="213" t="s">
        <v>33</v>
      </c>
      <c r="N22" s="214"/>
      <c r="O22" s="214"/>
      <c r="P22" s="214"/>
      <c r="Q22" s="214"/>
      <c r="R22" s="214"/>
      <c r="S22" s="214"/>
      <c r="T22" s="214"/>
      <c r="U22" s="214"/>
      <c r="V22" s="216"/>
    </row>
    <row r="23" spans="1:22" ht="35.25" customHeight="1">
      <c r="A23" s="211"/>
      <c r="B23" s="75"/>
      <c r="C23" s="76" t="s">
        <v>17</v>
      </c>
      <c r="D23" s="2" t="s">
        <v>48</v>
      </c>
      <c r="E23" s="2" t="s">
        <v>18</v>
      </c>
      <c r="F23" s="2" t="s">
        <v>31</v>
      </c>
      <c r="G23" s="2" t="s">
        <v>19</v>
      </c>
      <c r="H23" s="2"/>
      <c r="I23" s="2"/>
      <c r="J23" s="2"/>
      <c r="K23" s="2"/>
      <c r="L23" s="2" t="s">
        <v>32</v>
      </c>
      <c r="M23" s="4" t="s">
        <v>20</v>
      </c>
      <c r="N23" s="2"/>
      <c r="O23" s="2"/>
      <c r="P23" s="2"/>
      <c r="Q23" s="2"/>
      <c r="R23" s="2"/>
      <c r="S23" s="2"/>
      <c r="T23" s="2"/>
      <c r="U23" s="2"/>
      <c r="V23" s="4" t="s">
        <v>21</v>
      </c>
    </row>
    <row r="24" spans="1:22" ht="12.75">
      <c r="A24" s="37">
        <v>1</v>
      </c>
      <c r="B24" s="77">
        <v>2</v>
      </c>
      <c r="C24" s="77">
        <v>3</v>
      </c>
      <c r="D24" s="77">
        <v>4</v>
      </c>
      <c r="E24" s="77">
        <v>5</v>
      </c>
      <c r="F24" s="77">
        <v>6</v>
      </c>
      <c r="G24" s="77">
        <v>7</v>
      </c>
      <c r="H24" s="77"/>
      <c r="I24" s="77"/>
      <c r="J24" s="77"/>
      <c r="K24" s="77"/>
      <c r="L24" s="77">
        <v>8</v>
      </c>
      <c r="M24" s="120">
        <v>9</v>
      </c>
      <c r="N24" s="77"/>
      <c r="O24" s="77"/>
      <c r="P24" s="77"/>
      <c r="Q24" s="77"/>
      <c r="R24" s="77"/>
      <c r="S24" s="77"/>
      <c r="T24" s="77"/>
      <c r="U24" s="77"/>
      <c r="V24" s="121">
        <v>10</v>
      </c>
    </row>
    <row r="25" spans="1:22" ht="18.75">
      <c r="A25" s="43" t="s">
        <v>155</v>
      </c>
      <c r="B25" s="122"/>
      <c r="C25" s="123" t="s">
        <v>156</v>
      </c>
      <c r="D25" s="123" t="s">
        <v>52</v>
      </c>
      <c r="E25" s="124" t="s">
        <v>74</v>
      </c>
      <c r="F25" s="124" t="s">
        <v>0</v>
      </c>
      <c r="G25" s="124" t="s">
        <v>0</v>
      </c>
      <c r="H25" s="125"/>
      <c r="I25" s="125"/>
      <c r="J25" s="125"/>
      <c r="K25" s="125"/>
      <c r="L25" s="125"/>
      <c r="M25" s="126">
        <f>SUM(M26+M65)</f>
        <v>75700</v>
      </c>
      <c r="N25" s="77"/>
      <c r="O25" s="77"/>
      <c r="P25" s="77"/>
      <c r="Q25" s="77"/>
      <c r="R25" s="77"/>
      <c r="S25" s="77"/>
      <c r="T25" s="77"/>
      <c r="U25" s="77"/>
      <c r="V25" s="121"/>
    </row>
    <row r="26" spans="1:22" ht="18.75" customHeight="1">
      <c r="A26" s="35" t="s">
        <v>157</v>
      </c>
      <c r="B26" s="127"/>
      <c r="C26" s="128" t="s">
        <v>156</v>
      </c>
      <c r="D26" s="128" t="s">
        <v>47</v>
      </c>
      <c r="E26" s="124" t="s">
        <v>74</v>
      </c>
      <c r="F26" s="129" t="s">
        <v>0</v>
      </c>
      <c r="G26" s="129" t="s">
        <v>0</v>
      </c>
      <c r="H26" s="130"/>
      <c r="I26" s="130"/>
      <c r="J26" s="130"/>
      <c r="K26" s="130"/>
      <c r="L26" s="130"/>
      <c r="M26" s="131">
        <f>SUM(M27+M48+M45)</f>
        <v>75700</v>
      </c>
      <c r="N26" s="77"/>
      <c r="O26" s="77"/>
      <c r="P26" s="77"/>
      <c r="Q26" s="77"/>
      <c r="R26" s="77"/>
      <c r="S26" s="77"/>
      <c r="T26" s="77"/>
      <c r="U26" s="77"/>
      <c r="V26" s="121"/>
    </row>
    <row r="27" spans="1:22" ht="48.75" customHeight="1">
      <c r="A27" s="132" t="s">
        <v>158</v>
      </c>
      <c r="B27" s="121"/>
      <c r="C27" s="133" t="s">
        <v>156</v>
      </c>
      <c r="D27" s="133" t="s">
        <v>47</v>
      </c>
      <c r="E27" s="124" t="s">
        <v>159</v>
      </c>
      <c r="F27" s="134" t="s">
        <v>0</v>
      </c>
      <c r="G27" s="134" t="s">
        <v>0</v>
      </c>
      <c r="H27" s="135"/>
      <c r="I27" s="135"/>
      <c r="J27" s="135"/>
      <c r="K27" s="135"/>
      <c r="L27" s="135"/>
      <c r="M27" s="136">
        <f>SUM(M28+M31+M34)</f>
        <v>11000</v>
      </c>
      <c r="N27" s="77"/>
      <c r="O27" s="77"/>
      <c r="P27" s="77"/>
      <c r="Q27" s="77"/>
      <c r="R27" s="77"/>
      <c r="S27" s="77"/>
      <c r="T27" s="77"/>
      <c r="U27" s="77"/>
      <c r="V27" s="121"/>
    </row>
    <row r="28" spans="1:22" ht="47.25" outlineLevel="5">
      <c r="A28" s="36" t="s">
        <v>58</v>
      </c>
      <c r="B28" s="77"/>
      <c r="C28" s="137" t="s">
        <v>156</v>
      </c>
      <c r="D28" s="137" t="s">
        <v>47</v>
      </c>
      <c r="E28" s="137" t="s">
        <v>160</v>
      </c>
      <c r="F28" s="137" t="s">
        <v>0</v>
      </c>
      <c r="G28" s="137" t="s">
        <v>0</v>
      </c>
      <c r="H28" s="138"/>
      <c r="I28" s="138"/>
      <c r="J28" s="138"/>
      <c r="K28" s="138"/>
      <c r="L28" s="138"/>
      <c r="M28" s="139">
        <f>SUM(M29:M30)</f>
        <v>0</v>
      </c>
      <c r="N28" s="77"/>
      <c r="O28" s="77"/>
      <c r="P28" s="77"/>
      <c r="Q28" s="77"/>
      <c r="R28" s="77"/>
      <c r="S28" s="77"/>
      <c r="T28" s="77"/>
      <c r="U28" s="77"/>
      <c r="V28" s="121"/>
    </row>
    <row r="29" spans="1:22" ht="15" outlineLevel="5">
      <c r="A29" s="140" t="s">
        <v>1</v>
      </c>
      <c r="B29" s="141"/>
      <c r="C29" s="137" t="s">
        <v>156</v>
      </c>
      <c r="D29" s="137" t="s">
        <v>47</v>
      </c>
      <c r="E29" s="137" t="s">
        <v>160</v>
      </c>
      <c r="F29" s="137" t="s">
        <v>161</v>
      </c>
      <c r="G29" s="137" t="s">
        <v>2</v>
      </c>
      <c r="H29" s="142"/>
      <c r="I29" s="142"/>
      <c r="J29" s="142"/>
      <c r="K29" s="142"/>
      <c r="L29" s="142"/>
      <c r="M29" s="143">
        <v>0</v>
      </c>
      <c r="N29" s="144">
        <v>12900</v>
      </c>
      <c r="O29" s="144">
        <v>12900</v>
      </c>
      <c r="P29" s="144">
        <v>25800</v>
      </c>
      <c r="Q29" s="144">
        <v>12800</v>
      </c>
      <c r="R29" s="144">
        <v>38600</v>
      </c>
      <c r="S29" s="144">
        <v>12900</v>
      </c>
      <c r="T29" s="145">
        <v>0</v>
      </c>
      <c r="U29" s="145">
        <v>0</v>
      </c>
      <c r="V29" s="146"/>
    </row>
    <row r="30" spans="1:22" ht="25.5" outlineLevel="5">
      <c r="A30" s="140" t="s">
        <v>3</v>
      </c>
      <c r="B30" s="141"/>
      <c r="C30" s="137" t="s">
        <v>156</v>
      </c>
      <c r="D30" s="137" t="s">
        <v>47</v>
      </c>
      <c r="E30" s="137" t="s">
        <v>160</v>
      </c>
      <c r="F30" s="137" t="s">
        <v>162</v>
      </c>
      <c r="G30" s="137" t="s">
        <v>4</v>
      </c>
      <c r="H30" s="142"/>
      <c r="I30" s="142"/>
      <c r="J30" s="142"/>
      <c r="K30" s="142"/>
      <c r="L30" s="142"/>
      <c r="M30" s="143">
        <v>0</v>
      </c>
      <c r="N30" s="144">
        <v>3800</v>
      </c>
      <c r="O30" s="144">
        <v>3900</v>
      </c>
      <c r="P30" s="144">
        <v>7700</v>
      </c>
      <c r="Q30" s="144">
        <v>3900</v>
      </c>
      <c r="R30" s="144">
        <v>11600</v>
      </c>
      <c r="S30" s="144">
        <v>3900</v>
      </c>
      <c r="T30" s="145">
        <v>0</v>
      </c>
      <c r="U30" s="145">
        <v>0</v>
      </c>
      <c r="V30" s="146"/>
    </row>
    <row r="31" spans="1:22" ht="47.25" outlineLevel="5">
      <c r="A31" s="36" t="s">
        <v>59</v>
      </c>
      <c r="B31" s="141"/>
      <c r="C31" s="137" t="s">
        <v>156</v>
      </c>
      <c r="D31" s="137" t="s">
        <v>47</v>
      </c>
      <c r="E31" s="137" t="s">
        <v>163</v>
      </c>
      <c r="F31" s="137" t="s">
        <v>0</v>
      </c>
      <c r="G31" s="137" t="s">
        <v>0</v>
      </c>
      <c r="H31" s="142"/>
      <c r="I31" s="142"/>
      <c r="J31" s="142"/>
      <c r="K31" s="142"/>
      <c r="L31" s="142"/>
      <c r="M31" s="147">
        <f>SUM(M32:M33)</f>
        <v>0</v>
      </c>
      <c r="N31" s="144"/>
      <c r="O31" s="144"/>
      <c r="P31" s="144"/>
      <c r="Q31" s="144"/>
      <c r="R31" s="144"/>
      <c r="S31" s="144"/>
      <c r="T31" s="145"/>
      <c r="U31" s="145"/>
      <c r="V31" s="146"/>
    </row>
    <row r="32" spans="1:22" ht="15" outlineLevel="4">
      <c r="A32" s="140" t="s">
        <v>1</v>
      </c>
      <c r="B32" s="141"/>
      <c r="C32" s="137" t="s">
        <v>156</v>
      </c>
      <c r="D32" s="137" t="s">
        <v>47</v>
      </c>
      <c r="E32" s="137" t="s">
        <v>163</v>
      </c>
      <c r="F32" s="137" t="s">
        <v>161</v>
      </c>
      <c r="G32" s="137" t="s">
        <v>2</v>
      </c>
      <c r="H32" s="142"/>
      <c r="I32" s="142"/>
      <c r="J32" s="142"/>
      <c r="K32" s="142"/>
      <c r="L32" s="142"/>
      <c r="M32" s="143"/>
      <c r="N32" s="144">
        <v>16000</v>
      </c>
      <c r="O32" s="144">
        <v>16000</v>
      </c>
      <c r="P32" s="144">
        <v>32000</v>
      </c>
      <c r="Q32" s="144">
        <v>16000</v>
      </c>
      <c r="R32" s="144">
        <v>48000</v>
      </c>
      <c r="S32" s="144">
        <v>15900</v>
      </c>
      <c r="T32" s="145">
        <v>0</v>
      </c>
      <c r="U32" s="145">
        <v>0</v>
      </c>
      <c r="V32" s="146"/>
    </row>
    <row r="33" spans="1:22" ht="28.5" customHeight="1" outlineLevel="4">
      <c r="A33" s="140" t="s">
        <v>3</v>
      </c>
      <c r="B33" s="148"/>
      <c r="C33" s="137" t="s">
        <v>156</v>
      </c>
      <c r="D33" s="137" t="s">
        <v>47</v>
      </c>
      <c r="E33" s="137" t="s">
        <v>163</v>
      </c>
      <c r="F33" s="137" t="s">
        <v>162</v>
      </c>
      <c r="G33" s="137" t="s">
        <v>4</v>
      </c>
      <c r="H33" s="142"/>
      <c r="I33" s="142"/>
      <c r="J33" s="142"/>
      <c r="K33" s="142"/>
      <c r="L33" s="142"/>
      <c r="M33" s="143"/>
      <c r="N33" s="144">
        <v>4800</v>
      </c>
      <c r="O33" s="144">
        <v>4800</v>
      </c>
      <c r="P33" s="144">
        <v>9600</v>
      </c>
      <c r="Q33" s="144">
        <v>4800</v>
      </c>
      <c r="R33" s="144">
        <v>14400</v>
      </c>
      <c r="S33" s="144">
        <v>4900</v>
      </c>
      <c r="T33" s="145">
        <v>0</v>
      </c>
      <c r="U33" s="145">
        <v>0</v>
      </c>
      <c r="V33" s="146"/>
    </row>
    <row r="34" spans="1:22" ht="78.75" outlineLevel="4">
      <c r="A34" s="118" t="s">
        <v>164</v>
      </c>
      <c r="B34" s="148"/>
      <c r="C34" s="137" t="s">
        <v>156</v>
      </c>
      <c r="D34" s="137" t="s">
        <v>47</v>
      </c>
      <c r="E34" s="137" t="s">
        <v>165</v>
      </c>
      <c r="F34" s="137" t="s">
        <v>0</v>
      </c>
      <c r="G34" s="137" t="s">
        <v>0</v>
      </c>
      <c r="H34" s="142"/>
      <c r="I34" s="142"/>
      <c r="J34" s="142"/>
      <c r="K34" s="142"/>
      <c r="L34" s="142"/>
      <c r="M34" s="147">
        <f>SUM(M35:M44)</f>
        <v>11000</v>
      </c>
      <c r="N34" s="144"/>
      <c r="O34" s="144"/>
      <c r="P34" s="144"/>
      <c r="Q34" s="144"/>
      <c r="R34" s="144"/>
      <c r="S34" s="144"/>
      <c r="T34" s="145"/>
      <c r="U34" s="145"/>
      <c r="V34" s="146"/>
    </row>
    <row r="35" spans="1:22" ht="15" outlineLevel="4">
      <c r="A35" s="140" t="s">
        <v>1</v>
      </c>
      <c r="B35" s="148"/>
      <c r="C35" s="137" t="s">
        <v>156</v>
      </c>
      <c r="D35" s="137" t="s">
        <v>47</v>
      </c>
      <c r="E35" s="137" t="s">
        <v>165</v>
      </c>
      <c r="F35" s="149" t="s">
        <v>161</v>
      </c>
      <c r="G35" s="149" t="s">
        <v>2</v>
      </c>
      <c r="H35" s="142"/>
      <c r="I35" s="142"/>
      <c r="J35" s="142"/>
      <c r="K35" s="142"/>
      <c r="L35" s="142"/>
      <c r="M35" s="143">
        <v>0</v>
      </c>
      <c r="N35" s="144">
        <v>22700</v>
      </c>
      <c r="O35" s="144">
        <v>22700</v>
      </c>
      <c r="P35" s="144">
        <v>45400</v>
      </c>
      <c r="Q35" s="144">
        <v>22700</v>
      </c>
      <c r="R35" s="144">
        <v>68100</v>
      </c>
      <c r="S35" s="144">
        <v>22600</v>
      </c>
      <c r="T35" s="145">
        <v>0</v>
      </c>
      <c r="U35" s="145">
        <v>0</v>
      </c>
      <c r="V35" s="146"/>
    </row>
    <row r="36" spans="1:22" ht="25.5" outlineLevel="4">
      <c r="A36" s="140" t="s">
        <v>3</v>
      </c>
      <c r="B36" s="148"/>
      <c r="C36" s="137" t="s">
        <v>156</v>
      </c>
      <c r="D36" s="137" t="s">
        <v>47</v>
      </c>
      <c r="E36" s="137" t="s">
        <v>165</v>
      </c>
      <c r="F36" s="149" t="s">
        <v>162</v>
      </c>
      <c r="G36" s="149" t="s">
        <v>4</v>
      </c>
      <c r="H36" s="142"/>
      <c r="I36" s="142"/>
      <c r="J36" s="142"/>
      <c r="K36" s="142"/>
      <c r="L36" s="142"/>
      <c r="M36" s="143">
        <v>0</v>
      </c>
      <c r="N36" s="144">
        <v>6800</v>
      </c>
      <c r="O36" s="144">
        <v>6800</v>
      </c>
      <c r="P36" s="144">
        <v>13600</v>
      </c>
      <c r="Q36" s="144">
        <v>6900</v>
      </c>
      <c r="R36" s="144">
        <v>20500</v>
      </c>
      <c r="S36" s="144">
        <v>6900</v>
      </c>
      <c r="T36" s="145">
        <v>0</v>
      </c>
      <c r="U36" s="145">
        <v>0</v>
      </c>
      <c r="V36" s="146"/>
    </row>
    <row r="37" spans="1:22" ht="15" outlineLevel="4">
      <c r="A37" s="140" t="s">
        <v>6</v>
      </c>
      <c r="B37" s="148"/>
      <c r="C37" s="137" t="s">
        <v>156</v>
      </c>
      <c r="D37" s="137" t="s">
        <v>47</v>
      </c>
      <c r="E37" s="137" t="s">
        <v>165</v>
      </c>
      <c r="F37" s="149" t="s">
        <v>66</v>
      </c>
      <c r="G37" s="149" t="s">
        <v>7</v>
      </c>
      <c r="H37" s="142"/>
      <c r="I37" s="142"/>
      <c r="J37" s="142"/>
      <c r="K37" s="142"/>
      <c r="L37" s="142"/>
      <c r="M37" s="143"/>
      <c r="N37" s="144">
        <v>5000</v>
      </c>
      <c r="O37" s="144">
        <v>5000</v>
      </c>
      <c r="P37" s="144">
        <v>10000</v>
      </c>
      <c r="Q37" s="144">
        <v>5000</v>
      </c>
      <c r="R37" s="144">
        <v>15000</v>
      </c>
      <c r="S37" s="144">
        <v>3000</v>
      </c>
      <c r="T37" s="145">
        <v>0</v>
      </c>
      <c r="U37" s="145">
        <v>0</v>
      </c>
      <c r="V37" s="146"/>
    </row>
    <row r="38" spans="1:22" ht="15" outlineLevel="4">
      <c r="A38" s="140" t="s">
        <v>8</v>
      </c>
      <c r="B38" s="148"/>
      <c r="C38" s="137" t="s">
        <v>156</v>
      </c>
      <c r="D38" s="137" t="s">
        <v>47</v>
      </c>
      <c r="E38" s="137" t="s">
        <v>165</v>
      </c>
      <c r="F38" s="149" t="s">
        <v>67</v>
      </c>
      <c r="G38" s="149" t="s">
        <v>9</v>
      </c>
      <c r="H38" s="142"/>
      <c r="I38" s="142"/>
      <c r="J38" s="142"/>
      <c r="K38" s="142"/>
      <c r="L38" s="142"/>
      <c r="M38" s="143">
        <v>5000</v>
      </c>
      <c r="N38" s="144">
        <v>2400</v>
      </c>
      <c r="O38" s="144">
        <v>2400</v>
      </c>
      <c r="P38" s="144">
        <v>4800</v>
      </c>
      <c r="Q38" s="144">
        <v>2400</v>
      </c>
      <c r="R38" s="144">
        <v>7200</v>
      </c>
      <c r="S38" s="144">
        <v>2400</v>
      </c>
      <c r="T38" s="145">
        <v>0</v>
      </c>
      <c r="U38" s="145">
        <v>0</v>
      </c>
      <c r="V38" s="146"/>
    </row>
    <row r="39" spans="1:22" ht="25.5" outlineLevel="4">
      <c r="A39" s="140" t="s">
        <v>10</v>
      </c>
      <c r="B39" s="148"/>
      <c r="C39" s="137" t="s">
        <v>156</v>
      </c>
      <c r="D39" s="137" t="s">
        <v>47</v>
      </c>
      <c r="E39" s="137" t="s">
        <v>165</v>
      </c>
      <c r="F39" s="149" t="s">
        <v>67</v>
      </c>
      <c r="G39" s="149" t="s">
        <v>11</v>
      </c>
      <c r="H39" s="142"/>
      <c r="I39" s="142"/>
      <c r="J39" s="142"/>
      <c r="K39" s="142"/>
      <c r="L39" s="142"/>
      <c r="M39" s="143"/>
      <c r="N39" s="144">
        <v>1000</v>
      </c>
      <c r="O39" s="144">
        <v>0</v>
      </c>
      <c r="P39" s="144">
        <v>1000</v>
      </c>
      <c r="Q39" s="144">
        <v>0</v>
      </c>
      <c r="R39" s="144">
        <v>1000</v>
      </c>
      <c r="S39" s="144">
        <v>0</v>
      </c>
      <c r="T39" s="145">
        <v>0</v>
      </c>
      <c r="U39" s="145">
        <v>0</v>
      </c>
      <c r="V39" s="146"/>
    </row>
    <row r="40" spans="1:22" ht="15" outlineLevel="4">
      <c r="A40" s="140" t="s">
        <v>12</v>
      </c>
      <c r="B40" s="148"/>
      <c r="C40" s="137" t="s">
        <v>156</v>
      </c>
      <c r="D40" s="137" t="s">
        <v>47</v>
      </c>
      <c r="E40" s="137" t="s">
        <v>165</v>
      </c>
      <c r="F40" s="149" t="s">
        <v>67</v>
      </c>
      <c r="G40" s="149" t="s">
        <v>13</v>
      </c>
      <c r="H40" s="142"/>
      <c r="I40" s="142"/>
      <c r="J40" s="142"/>
      <c r="K40" s="142"/>
      <c r="L40" s="142"/>
      <c r="M40" s="143">
        <v>0</v>
      </c>
      <c r="N40" s="144">
        <v>3500</v>
      </c>
      <c r="O40" s="144">
        <v>0</v>
      </c>
      <c r="P40" s="144">
        <v>3500</v>
      </c>
      <c r="Q40" s="144">
        <v>0</v>
      </c>
      <c r="R40" s="144">
        <v>3500</v>
      </c>
      <c r="S40" s="144">
        <v>0</v>
      </c>
      <c r="T40" s="145">
        <v>0</v>
      </c>
      <c r="U40" s="145">
        <v>0</v>
      </c>
      <c r="V40" s="146"/>
    </row>
    <row r="41" spans="1:22" ht="15" outlineLevel="4">
      <c r="A41" s="150" t="s">
        <v>62</v>
      </c>
      <c r="B41" s="148"/>
      <c r="C41" s="137" t="s">
        <v>156</v>
      </c>
      <c r="D41" s="137" t="s">
        <v>47</v>
      </c>
      <c r="E41" s="137" t="s">
        <v>165</v>
      </c>
      <c r="F41" s="149" t="s">
        <v>67</v>
      </c>
      <c r="G41" s="149" t="s">
        <v>5</v>
      </c>
      <c r="H41" s="142"/>
      <c r="I41" s="142"/>
      <c r="J41" s="142"/>
      <c r="K41" s="142"/>
      <c r="L41" s="142"/>
      <c r="M41" s="143"/>
      <c r="N41" s="144"/>
      <c r="O41" s="144"/>
      <c r="P41" s="144"/>
      <c r="Q41" s="144"/>
      <c r="R41" s="144"/>
      <c r="S41" s="144"/>
      <c r="T41" s="145"/>
      <c r="U41" s="145"/>
      <c r="V41" s="146"/>
    </row>
    <row r="42" spans="1:22" ht="25.5" outlineLevel="4">
      <c r="A42" s="140" t="s">
        <v>14</v>
      </c>
      <c r="B42" s="148"/>
      <c r="C42" s="137" t="s">
        <v>156</v>
      </c>
      <c r="D42" s="137" t="s">
        <v>47</v>
      </c>
      <c r="E42" s="137" t="s">
        <v>165</v>
      </c>
      <c r="F42" s="149" t="s">
        <v>67</v>
      </c>
      <c r="G42" s="149" t="s">
        <v>15</v>
      </c>
      <c r="H42" s="142"/>
      <c r="I42" s="142"/>
      <c r="J42" s="142"/>
      <c r="K42" s="142"/>
      <c r="L42" s="149" t="s">
        <v>49</v>
      </c>
      <c r="M42" s="143"/>
      <c r="N42" s="144">
        <v>0</v>
      </c>
      <c r="O42" s="144">
        <v>17400</v>
      </c>
      <c r="P42" s="144">
        <v>17400</v>
      </c>
      <c r="Q42" s="144">
        <v>2000</v>
      </c>
      <c r="R42" s="144">
        <v>19400</v>
      </c>
      <c r="S42" s="144">
        <v>0</v>
      </c>
      <c r="T42" s="145">
        <v>0</v>
      </c>
      <c r="U42" s="145">
        <v>0</v>
      </c>
      <c r="V42" s="146"/>
    </row>
    <row r="43" spans="1:22" ht="25.5" outlineLevel="1">
      <c r="A43" s="140" t="s">
        <v>14</v>
      </c>
      <c r="B43" s="148"/>
      <c r="C43" s="137" t="s">
        <v>156</v>
      </c>
      <c r="D43" s="137" t="s">
        <v>47</v>
      </c>
      <c r="E43" s="137" t="s">
        <v>165</v>
      </c>
      <c r="F43" s="149" t="s">
        <v>67</v>
      </c>
      <c r="G43" s="149" t="s">
        <v>15</v>
      </c>
      <c r="H43" s="142"/>
      <c r="I43" s="142"/>
      <c r="J43" s="142"/>
      <c r="K43" s="142"/>
      <c r="L43" s="149" t="s">
        <v>50</v>
      </c>
      <c r="M43" s="143">
        <v>6000</v>
      </c>
      <c r="N43" s="144">
        <v>0</v>
      </c>
      <c r="O43" s="144">
        <v>17400</v>
      </c>
      <c r="P43" s="144">
        <v>17400</v>
      </c>
      <c r="Q43" s="144">
        <v>2000</v>
      </c>
      <c r="R43" s="144">
        <v>19400</v>
      </c>
      <c r="S43" s="144">
        <v>0</v>
      </c>
      <c r="T43" s="145">
        <v>0</v>
      </c>
      <c r="U43" s="145">
        <v>0</v>
      </c>
      <c r="V43" s="146"/>
    </row>
    <row r="44" spans="1:22" ht="63" outlineLevel="4">
      <c r="A44" s="151" t="s">
        <v>65</v>
      </c>
      <c r="B44" s="152"/>
      <c r="C44" s="153" t="s">
        <v>156</v>
      </c>
      <c r="D44" s="153" t="s">
        <v>47</v>
      </c>
      <c r="E44" s="153" t="s">
        <v>165</v>
      </c>
      <c r="F44" s="154" t="s">
        <v>67</v>
      </c>
      <c r="G44" s="149" t="s">
        <v>64</v>
      </c>
      <c r="H44" s="142"/>
      <c r="I44" s="142"/>
      <c r="J44" s="142"/>
      <c r="K44" s="142"/>
      <c r="L44" s="149"/>
      <c r="M44" s="143">
        <v>0</v>
      </c>
      <c r="N44" s="144">
        <v>0</v>
      </c>
      <c r="O44" s="144">
        <v>17400</v>
      </c>
      <c r="P44" s="144">
        <v>17400</v>
      </c>
      <c r="Q44" s="144">
        <v>2000</v>
      </c>
      <c r="R44" s="144">
        <v>19400</v>
      </c>
      <c r="S44" s="144">
        <v>0</v>
      </c>
      <c r="T44" s="145">
        <v>0</v>
      </c>
      <c r="U44" s="145">
        <v>0</v>
      </c>
      <c r="V44" s="146"/>
    </row>
    <row r="45" spans="1:22" ht="173.25" outlineLevel="4">
      <c r="A45" s="155" t="s">
        <v>206</v>
      </c>
      <c r="B45" s="156"/>
      <c r="C45" s="157" t="s">
        <v>156</v>
      </c>
      <c r="D45" s="157" t="s">
        <v>47</v>
      </c>
      <c r="E45" s="156">
        <v>5150000000</v>
      </c>
      <c r="F45" s="157" t="s">
        <v>0</v>
      </c>
      <c r="G45" s="158" t="s">
        <v>0</v>
      </c>
      <c r="H45" s="159"/>
      <c r="I45" s="159"/>
      <c r="J45" s="159"/>
      <c r="K45" s="159"/>
      <c r="L45" s="160"/>
      <c r="M45" s="161">
        <v>16700</v>
      </c>
      <c r="N45" s="144"/>
      <c r="O45" s="144"/>
      <c r="P45" s="144"/>
      <c r="Q45" s="144"/>
      <c r="R45" s="144"/>
      <c r="S45" s="144"/>
      <c r="T45" s="145"/>
      <c r="U45" s="162"/>
      <c r="V45" s="146"/>
    </row>
    <row r="46" spans="1:22" ht="47.25" outlineLevel="4">
      <c r="A46" s="58" t="s">
        <v>210</v>
      </c>
      <c r="B46" s="163"/>
      <c r="C46" s="164" t="s">
        <v>156</v>
      </c>
      <c r="D46" s="165" t="s">
        <v>47</v>
      </c>
      <c r="E46" s="163">
        <v>5150110970</v>
      </c>
      <c r="F46" s="164" t="s">
        <v>0</v>
      </c>
      <c r="G46" s="166" t="s">
        <v>0</v>
      </c>
      <c r="H46" s="142"/>
      <c r="I46" s="142"/>
      <c r="J46" s="142"/>
      <c r="K46" s="142"/>
      <c r="L46" s="149"/>
      <c r="M46" s="143">
        <v>16700</v>
      </c>
      <c r="N46" s="144"/>
      <c r="O46" s="144"/>
      <c r="P46" s="144"/>
      <c r="Q46" s="144"/>
      <c r="R46" s="144"/>
      <c r="S46" s="144"/>
      <c r="T46" s="145"/>
      <c r="U46" s="162"/>
      <c r="V46" s="146"/>
    </row>
    <row r="47" spans="1:22" ht="47.25" outlineLevel="4">
      <c r="A47" s="58" t="s">
        <v>166</v>
      </c>
      <c r="B47" s="167"/>
      <c r="C47" s="164" t="s">
        <v>156</v>
      </c>
      <c r="D47" s="165" t="s">
        <v>47</v>
      </c>
      <c r="E47" s="163">
        <v>5150110970</v>
      </c>
      <c r="F47" s="163">
        <v>212</v>
      </c>
      <c r="G47" s="166" t="s">
        <v>73</v>
      </c>
      <c r="H47" s="142"/>
      <c r="I47" s="142"/>
      <c r="J47" s="142"/>
      <c r="K47" s="142"/>
      <c r="L47" s="149"/>
      <c r="M47" s="143">
        <v>16700</v>
      </c>
      <c r="N47" s="144"/>
      <c r="O47" s="144"/>
      <c r="P47" s="144"/>
      <c r="Q47" s="144"/>
      <c r="R47" s="144"/>
      <c r="S47" s="144"/>
      <c r="T47" s="145"/>
      <c r="U47" s="162"/>
      <c r="V47" s="146"/>
    </row>
    <row r="48" spans="1:22" ht="15.75" outlineLevel="4">
      <c r="A48" s="168" t="s">
        <v>167</v>
      </c>
      <c r="B48" s="169"/>
      <c r="C48" s="170" t="s">
        <v>156</v>
      </c>
      <c r="D48" s="170" t="s">
        <v>47</v>
      </c>
      <c r="E48" s="170" t="s">
        <v>168</v>
      </c>
      <c r="F48" s="171" t="s">
        <v>0</v>
      </c>
      <c r="G48" s="129" t="s">
        <v>0</v>
      </c>
      <c r="H48" s="172"/>
      <c r="I48" s="172"/>
      <c r="J48" s="172"/>
      <c r="K48" s="172"/>
      <c r="L48" s="129"/>
      <c r="M48" s="173">
        <f>SUM(M49+M52+M55)</f>
        <v>48000</v>
      </c>
      <c r="N48" s="174"/>
      <c r="O48" s="174"/>
      <c r="P48" s="174"/>
      <c r="Q48" s="174"/>
      <c r="R48" s="174"/>
      <c r="S48" s="174"/>
      <c r="T48" s="174"/>
      <c r="U48" s="174"/>
      <c r="V48" s="174"/>
    </row>
    <row r="49" spans="1:22" ht="51" customHeight="1" outlineLevel="4">
      <c r="A49" s="36" t="s">
        <v>58</v>
      </c>
      <c r="B49" s="175"/>
      <c r="C49" s="137" t="s">
        <v>156</v>
      </c>
      <c r="D49" s="137" t="s">
        <v>47</v>
      </c>
      <c r="E49" s="137" t="s">
        <v>169</v>
      </c>
      <c r="F49" s="137" t="s">
        <v>0</v>
      </c>
      <c r="G49" s="134" t="s">
        <v>0</v>
      </c>
      <c r="H49" s="176"/>
      <c r="I49" s="176"/>
      <c r="J49" s="176"/>
      <c r="K49" s="176"/>
      <c r="L49" s="134"/>
      <c r="M49" s="147">
        <f>SUM(M50:M51)</f>
        <v>0</v>
      </c>
      <c r="N49" s="144"/>
      <c r="O49" s="144"/>
      <c r="P49" s="144"/>
      <c r="Q49" s="144"/>
      <c r="R49" s="144"/>
      <c r="S49" s="144"/>
      <c r="T49" s="145"/>
      <c r="U49" s="145"/>
      <c r="V49" s="146"/>
    </row>
    <row r="50" spans="1:22" ht="15" outlineLevel="4">
      <c r="A50" s="140" t="s">
        <v>1</v>
      </c>
      <c r="B50" s="148"/>
      <c r="C50" s="137" t="s">
        <v>156</v>
      </c>
      <c r="D50" s="137" t="s">
        <v>47</v>
      </c>
      <c r="E50" s="137" t="s">
        <v>169</v>
      </c>
      <c r="F50" s="137" t="s">
        <v>161</v>
      </c>
      <c r="G50" s="149" t="s">
        <v>2</v>
      </c>
      <c r="H50" s="142"/>
      <c r="I50" s="142"/>
      <c r="J50" s="142"/>
      <c r="K50" s="142"/>
      <c r="L50" s="149"/>
      <c r="M50" s="177"/>
      <c r="N50" s="144">
        <v>29400</v>
      </c>
      <c r="O50" s="144">
        <v>29400</v>
      </c>
      <c r="P50" s="144">
        <v>58800</v>
      </c>
      <c r="Q50" s="144">
        <v>29400</v>
      </c>
      <c r="R50" s="144">
        <v>88200</v>
      </c>
      <c r="S50" s="144">
        <v>29500</v>
      </c>
      <c r="T50" s="145">
        <v>0</v>
      </c>
      <c r="U50" s="145">
        <v>0</v>
      </c>
      <c r="V50" s="146"/>
    </row>
    <row r="51" spans="1:22" ht="25.5" outlineLevel="4">
      <c r="A51" s="140" t="s">
        <v>3</v>
      </c>
      <c r="B51" s="148"/>
      <c r="C51" s="137" t="s">
        <v>156</v>
      </c>
      <c r="D51" s="137" t="s">
        <v>47</v>
      </c>
      <c r="E51" s="137" t="s">
        <v>169</v>
      </c>
      <c r="F51" s="137" t="s">
        <v>162</v>
      </c>
      <c r="G51" s="149" t="s">
        <v>4</v>
      </c>
      <c r="H51" s="142"/>
      <c r="I51" s="142"/>
      <c r="J51" s="142"/>
      <c r="K51" s="142"/>
      <c r="L51" s="149"/>
      <c r="M51" s="143"/>
      <c r="N51" s="144">
        <v>8900</v>
      </c>
      <c r="O51" s="144">
        <v>8900</v>
      </c>
      <c r="P51" s="144">
        <v>17800</v>
      </c>
      <c r="Q51" s="144">
        <v>8900</v>
      </c>
      <c r="R51" s="144">
        <v>26700</v>
      </c>
      <c r="S51" s="144">
        <v>8800</v>
      </c>
      <c r="T51" s="145">
        <v>0</v>
      </c>
      <c r="U51" s="145">
        <v>0</v>
      </c>
      <c r="V51" s="146"/>
    </row>
    <row r="52" spans="1:22" ht="47.25" outlineLevel="4">
      <c r="A52" s="36" t="s">
        <v>59</v>
      </c>
      <c r="B52" s="148"/>
      <c r="C52" s="137" t="s">
        <v>156</v>
      </c>
      <c r="D52" s="137" t="s">
        <v>47</v>
      </c>
      <c r="E52" s="137" t="s">
        <v>170</v>
      </c>
      <c r="F52" s="137" t="s">
        <v>0</v>
      </c>
      <c r="G52" s="149" t="s">
        <v>0</v>
      </c>
      <c r="H52" s="142"/>
      <c r="I52" s="142"/>
      <c r="J52" s="142"/>
      <c r="K52" s="142"/>
      <c r="L52" s="149"/>
      <c r="M52" s="147">
        <f>SUM(M53:M54)</f>
        <v>0</v>
      </c>
      <c r="N52" s="144"/>
      <c r="O52" s="144"/>
      <c r="P52" s="144"/>
      <c r="Q52" s="144"/>
      <c r="R52" s="144"/>
      <c r="S52" s="144"/>
      <c r="T52" s="145"/>
      <c r="U52" s="145"/>
      <c r="V52" s="146"/>
    </row>
    <row r="53" spans="1:22" ht="15" outlineLevel="4">
      <c r="A53" s="140" t="s">
        <v>1</v>
      </c>
      <c r="B53" s="148"/>
      <c r="C53" s="137" t="s">
        <v>156</v>
      </c>
      <c r="D53" s="137" t="s">
        <v>47</v>
      </c>
      <c r="E53" s="137" t="s">
        <v>170</v>
      </c>
      <c r="F53" s="137" t="s">
        <v>161</v>
      </c>
      <c r="G53" s="149" t="s">
        <v>2</v>
      </c>
      <c r="H53" s="142"/>
      <c r="I53" s="142"/>
      <c r="J53" s="142"/>
      <c r="K53" s="142"/>
      <c r="L53" s="149"/>
      <c r="M53" s="143"/>
      <c r="N53" s="144">
        <v>36700</v>
      </c>
      <c r="O53" s="144">
        <v>36700</v>
      </c>
      <c r="P53" s="144">
        <v>73400</v>
      </c>
      <c r="Q53" s="144">
        <v>36700</v>
      </c>
      <c r="R53" s="144">
        <v>110100</v>
      </c>
      <c r="S53" s="144">
        <v>36700</v>
      </c>
      <c r="T53" s="145">
        <v>0</v>
      </c>
      <c r="U53" s="145">
        <v>0</v>
      </c>
      <c r="V53" s="146"/>
    </row>
    <row r="54" spans="1:22" ht="25.5" outlineLevel="4">
      <c r="A54" s="140" t="s">
        <v>3</v>
      </c>
      <c r="B54" s="148"/>
      <c r="C54" s="137" t="s">
        <v>156</v>
      </c>
      <c r="D54" s="137" t="s">
        <v>47</v>
      </c>
      <c r="E54" s="137" t="s">
        <v>170</v>
      </c>
      <c r="F54" s="137" t="s">
        <v>162</v>
      </c>
      <c r="G54" s="149" t="s">
        <v>4</v>
      </c>
      <c r="H54" s="142"/>
      <c r="I54" s="142"/>
      <c r="J54" s="142"/>
      <c r="K54" s="142"/>
      <c r="L54" s="149"/>
      <c r="M54" s="143"/>
      <c r="N54" s="144">
        <v>11100</v>
      </c>
      <c r="O54" s="144">
        <v>11100</v>
      </c>
      <c r="P54" s="144">
        <v>22200</v>
      </c>
      <c r="Q54" s="144">
        <v>11100</v>
      </c>
      <c r="R54" s="144">
        <v>33300</v>
      </c>
      <c r="S54" s="144">
        <v>11100</v>
      </c>
      <c r="T54" s="145">
        <v>0</v>
      </c>
      <c r="U54" s="145">
        <v>0</v>
      </c>
      <c r="V54" s="146"/>
    </row>
    <row r="55" spans="1:22" ht="47.25">
      <c r="A55" s="118" t="s">
        <v>171</v>
      </c>
      <c r="B55" s="148"/>
      <c r="C55" s="149" t="s">
        <v>156</v>
      </c>
      <c r="D55" s="149" t="s">
        <v>47</v>
      </c>
      <c r="E55" s="149" t="s">
        <v>168</v>
      </c>
      <c r="F55" s="149" t="s">
        <v>0</v>
      </c>
      <c r="G55" s="149" t="s">
        <v>0</v>
      </c>
      <c r="H55" s="142"/>
      <c r="I55" s="142"/>
      <c r="J55" s="142"/>
      <c r="K55" s="142"/>
      <c r="L55" s="149"/>
      <c r="M55" s="147">
        <f>SUM(M56:M64)</f>
        <v>48000</v>
      </c>
      <c r="N55" s="144"/>
      <c r="O55" s="144"/>
      <c r="P55" s="144"/>
      <c r="Q55" s="144"/>
      <c r="R55" s="144"/>
      <c r="S55" s="144"/>
      <c r="T55" s="145"/>
      <c r="U55" s="145"/>
      <c r="V55" s="146"/>
    </row>
    <row r="56" spans="1:22" ht="15">
      <c r="A56" s="140" t="s">
        <v>1</v>
      </c>
      <c r="B56" s="148"/>
      <c r="C56" s="149" t="s">
        <v>156</v>
      </c>
      <c r="D56" s="149" t="s">
        <v>47</v>
      </c>
      <c r="E56" s="149" t="s">
        <v>168</v>
      </c>
      <c r="F56" s="149" t="s">
        <v>161</v>
      </c>
      <c r="G56" s="149" t="s">
        <v>2</v>
      </c>
      <c r="H56" s="142"/>
      <c r="I56" s="142"/>
      <c r="J56" s="142"/>
      <c r="K56" s="142"/>
      <c r="L56" s="149"/>
      <c r="M56" s="143">
        <v>0</v>
      </c>
      <c r="N56" s="144">
        <v>24600</v>
      </c>
      <c r="O56" s="144">
        <v>24600</v>
      </c>
      <c r="P56" s="144">
        <v>49200</v>
      </c>
      <c r="Q56" s="144">
        <v>24600</v>
      </c>
      <c r="R56" s="144">
        <v>73800</v>
      </c>
      <c r="S56" s="144">
        <v>24500</v>
      </c>
      <c r="T56" s="145">
        <v>0</v>
      </c>
      <c r="U56" s="145">
        <v>0</v>
      </c>
      <c r="V56" s="146"/>
    </row>
    <row r="57" spans="1:22" ht="13.5" customHeight="1">
      <c r="A57" s="140" t="s">
        <v>3</v>
      </c>
      <c r="B57" s="148"/>
      <c r="C57" s="149" t="s">
        <v>156</v>
      </c>
      <c r="D57" s="149" t="s">
        <v>47</v>
      </c>
      <c r="E57" s="149" t="s">
        <v>168</v>
      </c>
      <c r="F57" s="149" t="s">
        <v>162</v>
      </c>
      <c r="G57" s="149" t="s">
        <v>4</v>
      </c>
      <c r="H57" s="142"/>
      <c r="I57" s="142"/>
      <c r="J57" s="142"/>
      <c r="K57" s="142"/>
      <c r="L57" s="149"/>
      <c r="M57" s="143">
        <v>0</v>
      </c>
      <c r="N57" s="144">
        <v>7500</v>
      </c>
      <c r="O57" s="144">
        <v>7400</v>
      </c>
      <c r="P57" s="144">
        <v>14900</v>
      </c>
      <c r="Q57" s="144">
        <v>7400</v>
      </c>
      <c r="R57" s="144">
        <v>22300</v>
      </c>
      <c r="S57" s="144">
        <v>7400</v>
      </c>
      <c r="T57" s="145">
        <v>0</v>
      </c>
      <c r="U57" s="145">
        <v>0</v>
      </c>
      <c r="V57" s="146"/>
    </row>
    <row r="58" spans="1:22" ht="15">
      <c r="A58" s="140" t="s">
        <v>6</v>
      </c>
      <c r="B58" s="148"/>
      <c r="C58" s="149" t="s">
        <v>156</v>
      </c>
      <c r="D58" s="149" t="s">
        <v>47</v>
      </c>
      <c r="E58" s="149" t="s">
        <v>168</v>
      </c>
      <c r="F58" s="149" t="s">
        <v>66</v>
      </c>
      <c r="G58" s="149" t="s">
        <v>7</v>
      </c>
      <c r="H58" s="142"/>
      <c r="I58" s="142"/>
      <c r="J58" s="142"/>
      <c r="K58" s="142"/>
      <c r="L58" s="149"/>
      <c r="M58" s="143">
        <v>9000</v>
      </c>
      <c r="N58" s="144"/>
      <c r="O58" s="144"/>
      <c r="P58" s="144"/>
      <c r="Q58" s="144"/>
      <c r="R58" s="144"/>
      <c r="S58" s="144"/>
      <c r="T58" s="145"/>
      <c r="U58" s="145"/>
      <c r="V58" s="146"/>
    </row>
    <row r="59" spans="1:22" ht="15">
      <c r="A59" s="140" t="s">
        <v>8</v>
      </c>
      <c r="B59" s="148"/>
      <c r="C59" s="149" t="s">
        <v>156</v>
      </c>
      <c r="D59" s="149" t="s">
        <v>47</v>
      </c>
      <c r="E59" s="149" t="s">
        <v>168</v>
      </c>
      <c r="F59" s="149" t="s">
        <v>67</v>
      </c>
      <c r="G59" s="149" t="s">
        <v>9</v>
      </c>
      <c r="H59" s="142"/>
      <c r="I59" s="142"/>
      <c r="J59" s="142"/>
      <c r="K59" s="142"/>
      <c r="L59" s="149"/>
      <c r="M59" s="143"/>
      <c r="N59" s="144"/>
      <c r="O59" s="144"/>
      <c r="P59" s="144"/>
      <c r="Q59" s="144"/>
      <c r="R59" s="144"/>
      <c r="S59" s="144"/>
      <c r="T59" s="145"/>
      <c r="U59" s="145"/>
      <c r="V59" s="146"/>
    </row>
    <row r="60" spans="1:22" ht="25.5">
      <c r="A60" s="140" t="s">
        <v>10</v>
      </c>
      <c r="B60" s="148"/>
      <c r="C60" s="149" t="s">
        <v>156</v>
      </c>
      <c r="D60" s="149" t="s">
        <v>47</v>
      </c>
      <c r="E60" s="149" t="s">
        <v>168</v>
      </c>
      <c r="F60" s="149" t="s">
        <v>67</v>
      </c>
      <c r="G60" s="149" t="s">
        <v>11</v>
      </c>
      <c r="H60" s="142"/>
      <c r="I60" s="142"/>
      <c r="J60" s="142"/>
      <c r="K60" s="142"/>
      <c r="L60" s="149"/>
      <c r="M60" s="143"/>
      <c r="N60" s="144"/>
      <c r="O60" s="144"/>
      <c r="P60" s="144"/>
      <c r="Q60" s="144"/>
      <c r="R60" s="144"/>
      <c r="S60" s="144"/>
      <c r="T60" s="145"/>
      <c r="U60" s="145"/>
      <c r="V60" s="146"/>
    </row>
    <row r="61" spans="1:22" ht="15">
      <c r="A61" s="140" t="s">
        <v>12</v>
      </c>
      <c r="B61" s="148"/>
      <c r="C61" s="149" t="s">
        <v>156</v>
      </c>
      <c r="D61" s="149" t="s">
        <v>47</v>
      </c>
      <c r="E61" s="149" t="s">
        <v>168</v>
      </c>
      <c r="F61" s="149" t="s">
        <v>67</v>
      </c>
      <c r="G61" s="149" t="s">
        <v>13</v>
      </c>
      <c r="H61" s="142"/>
      <c r="I61" s="142"/>
      <c r="J61" s="142"/>
      <c r="K61" s="142"/>
      <c r="L61" s="149"/>
      <c r="M61" s="143">
        <v>7000</v>
      </c>
      <c r="N61" s="144"/>
      <c r="O61" s="144"/>
      <c r="P61" s="144"/>
      <c r="Q61" s="144"/>
      <c r="R61" s="144"/>
      <c r="S61" s="144"/>
      <c r="T61" s="145"/>
      <c r="U61" s="145"/>
      <c r="V61" s="146"/>
    </row>
    <row r="62" spans="1:22" ht="15">
      <c r="A62" s="150" t="s">
        <v>62</v>
      </c>
      <c r="B62" s="148"/>
      <c r="C62" s="149" t="s">
        <v>156</v>
      </c>
      <c r="D62" s="149" t="s">
        <v>47</v>
      </c>
      <c r="E62" s="149" t="s">
        <v>168</v>
      </c>
      <c r="F62" s="149" t="s">
        <v>67</v>
      </c>
      <c r="G62" s="149" t="s">
        <v>5</v>
      </c>
      <c r="H62" s="142"/>
      <c r="I62" s="142"/>
      <c r="J62" s="142"/>
      <c r="K62" s="142"/>
      <c r="L62" s="149"/>
      <c r="M62" s="143"/>
      <c r="N62" s="144"/>
      <c r="O62" s="144"/>
      <c r="P62" s="144"/>
      <c r="Q62" s="144"/>
      <c r="R62" s="144"/>
      <c r="S62" s="144"/>
      <c r="T62" s="145"/>
      <c r="U62" s="145"/>
      <c r="V62" s="146"/>
    </row>
    <row r="63" spans="1:22" ht="25.5">
      <c r="A63" s="150" t="s">
        <v>14</v>
      </c>
      <c r="B63" s="148"/>
      <c r="C63" s="149" t="s">
        <v>156</v>
      </c>
      <c r="D63" s="149" t="s">
        <v>47</v>
      </c>
      <c r="E63" s="149" t="s">
        <v>168</v>
      </c>
      <c r="F63" s="149" t="s">
        <v>67</v>
      </c>
      <c r="G63" s="149" t="s">
        <v>49</v>
      </c>
      <c r="H63" s="142"/>
      <c r="I63" s="142"/>
      <c r="J63" s="142"/>
      <c r="K63" s="142"/>
      <c r="L63" s="149"/>
      <c r="M63" s="143">
        <v>26000</v>
      </c>
      <c r="N63" s="144"/>
      <c r="O63" s="144"/>
      <c r="P63" s="144"/>
      <c r="Q63" s="144"/>
      <c r="R63" s="144"/>
      <c r="S63" s="144"/>
      <c r="T63" s="145"/>
      <c r="U63" s="145"/>
      <c r="V63" s="146"/>
    </row>
    <row r="64" spans="1:22" ht="25.5">
      <c r="A64" s="140" t="s">
        <v>14</v>
      </c>
      <c r="B64" s="148"/>
      <c r="C64" s="149" t="s">
        <v>156</v>
      </c>
      <c r="D64" s="149" t="s">
        <v>47</v>
      </c>
      <c r="E64" s="149" t="s">
        <v>168</v>
      </c>
      <c r="F64" s="149" t="s">
        <v>67</v>
      </c>
      <c r="G64" s="149" t="s">
        <v>50</v>
      </c>
      <c r="H64" s="142"/>
      <c r="I64" s="142"/>
      <c r="J64" s="142"/>
      <c r="K64" s="142"/>
      <c r="L64" s="149"/>
      <c r="M64" s="143">
        <v>6000</v>
      </c>
      <c r="N64" s="144"/>
      <c r="O64" s="144"/>
      <c r="P64" s="144"/>
      <c r="Q64" s="144"/>
      <c r="R64" s="144"/>
      <c r="S64" s="144"/>
      <c r="T64" s="145"/>
      <c r="U64" s="145"/>
      <c r="V64" s="146"/>
    </row>
    <row r="65" spans="1:22" ht="19.5" customHeight="1">
      <c r="A65" s="35" t="s">
        <v>172</v>
      </c>
      <c r="B65" s="127"/>
      <c r="C65" s="128" t="s">
        <v>156</v>
      </c>
      <c r="D65" s="128" t="s">
        <v>51</v>
      </c>
      <c r="E65" s="178" t="s">
        <v>74</v>
      </c>
      <c r="F65" s="129" t="s">
        <v>0</v>
      </c>
      <c r="G65" s="129" t="s">
        <v>0</v>
      </c>
      <c r="H65" s="130"/>
      <c r="I65" s="130"/>
      <c r="J65" s="130"/>
      <c r="K65" s="130"/>
      <c r="L65" s="130"/>
      <c r="M65" s="131">
        <f>SUM(M67+M70+M73)</f>
        <v>0</v>
      </c>
      <c r="N65" s="144"/>
      <c r="O65" s="144"/>
      <c r="P65" s="144"/>
      <c r="Q65" s="144"/>
      <c r="R65" s="144"/>
      <c r="S65" s="144"/>
      <c r="T65" s="145"/>
      <c r="U65" s="162"/>
      <c r="V65" s="146"/>
    </row>
    <row r="66" spans="1:22" ht="31.5">
      <c r="A66" s="179" t="s">
        <v>173</v>
      </c>
      <c r="B66" s="121"/>
      <c r="C66" s="133" t="s">
        <v>156</v>
      </c>
      <c r="D66" s="133" t="s">
        <v>51</v>
      </c>
      <c r="E66" s="124" t="s">
        <v>174</v>
      </c>
      <c r="F66" s="134" t="s">
        <v>0</v>
      </c>
      <c r="G66" s="134" t="s">
        <v>0</v>
      </c>
      <c r="H66" s="135"/>
      <c r="I66" s="135"/>
      <c r="J66" s="135"/>
      <c r="K66" s="135"/>
      <c r="L66" s="135"/>
      <c r="M66" s="136"/>
      <c r="N66" s="180"/>
      <c r="O66" s="180"/>
      <c r="P66" s="180"/>
      <c r="Q66" s="180"/>
      <c r="R66" s="180"/>
      <c r="S66" s="180"/>
      <c r="T66" s="181"/>
      <c r="U66" s="181"/>
      <c r="V66" s="146"/>
    </row>
    <row r="67" spans="1:22" ht="47.25">
      <c r="A67" s="36" t="s">
        <v>58</v>
      </c>
      <c r="B67" s="77"/>
      <c r="C67" s="137" t="s">
        <v>156</v>
      </c>
      <c r="D67" s="137" t="s">
        <v>51</v>
      </c>
      <c r="E67" s="137" t="s">
        <v>175</v>
      </c>
      <c r="F67" s="137" t="s">
        <v>0</v>
      </c>
      <c r="G67" s="137" t="s">
        <v>0</v>
      </c>
      <c r="H67" s="138"/>
      <c r="I67" s="138"/>
      <c r="J67" s="138"/>
      <c r="K67" s="138"/>
      <c r="L67" s="138"/>
      <c r="M67" s="139">
        <f>SUM(M68:M69)</f>
        <v>0</v>
      </c>
      <c r="N67" s="180">
        <v>471710</v>
      </c>
      <c r="O67" s="180">
        <v>1610845</v>
      </c>
      <c r="P67" s="180">
        <v>2082555</v>
      </c>
      <c r="Q67" s="180">
        <v>438910</v>
      </c>
      <c r="R67" s="180">
        <v>2521465</v>
      </c>
      <c r="S67" s="180">
        <v>446680</v>
      </c>
      <c r="T67" s="181">
        <v>0</v>
      </c>
      <c r="U67" s="181">
        <v>0</v>
      </c>
      <c r="V67" s="146"/>
    </row>
    <row r="68" spans="1:22" ht="13.5" customHeight="1">
      <c r="A68" s="140" t="s">
        <v>1</v>
      </c>
      <c r="B68" s="141"/>
      <c r="C68" s="137" t="s">
        <v>156</v>
      </c>
      <c r="D68" s="137" t="s">
        <v>51</v>
      </c>
      <c r="E68" s="137" t="s">
        <v>175</v>
      </c>
      <c r="F68" s="137" t="s">
        <v>161</v>
      </c>
      <c r="G68" s="137" t="s">
        <v>2</v>
      </c>
      <c r="H68" s="142"/>
      <c r="I68" s="142"/>
      <c r="J68" s="142"/>
      <c r="K68" s="142"/>
      <c r="L68" s="142"/>
      <c r="M68" s="143"/>
      <c r="N68" s="182"/>
      <c r="O68" s="182"/>
      <c r="P68" s="182"/>
      <c r="Q68" s="182"/>
      <c r="R68" s="182"/>
      <c r="S68" s="182"/>
      <c r="T68" s="182"/>
      <c r="U68" s="182"/>
      <c r="V68" s="183"/>
    </row>
    <row r="69" spans="1:22" ht="13.5" customHeight="1">
      <c r="A69" s="140" t="s">
        <v>3</v>
      </c>
      <c r="B69" s="141"/>
      <c r="C69" s="137" t="s">
        <v>156</v>
      </c>
      <c r="D69" s="137" t="s">
        <v>51</v>
      </c>
      <c r="E69" s="137" t="s">
        <v>175</v>
      </c>
      <c r="F69" s="137" t="s">
        <v>162</v>
      </c>
      <c r="G69" s="137" t="s">
        <v>4</v>
      </c>
      <c r="H69" s="142"/>
      <c r="I69" s="142"/>
      <c r="J69" s="142"/>
      <c r="K69" s="142"/>
      <c r="L69" s="142"/>
      <c r="M69" s="143"/>
      <c r="N69" s="184"/>
      <c r="O69" s="184"/>
      <c r="P69" s="184"/>
      <c r="Q69" s="184"/>
      <c r="R69" s="184"/>
      <c r="S69" s="184"/>
      <c r="T69" s="184"/>
      <c r="U69" s="184"/>
      <c r="V69" s="185"/>
    </row>
    <row r="70" spans="1:22" ht="18" customHeight="1">
      <c r="A70" s="36" t="s">
        <v>59</v>
      </c>
      <c r="B70" s="141"/>
      <c r="C70" s="137" t="s">
        <v>156</v>
      </c>
      <c r="D70" s="137" t="s">
        <v>51</v>
      </c>
      <c r="E70" s="137" t="s">
        <v>176</v>
      </c>
      <c r="F70" s="137" t="s">
        <v>0</v>
      </c>
      <c r="G70" s="137" t="s">
        <v>0</v>
      </c>
      <c r="H70" s="142"/>
      <c r="I70" s="142"/>
      <c r="J70" s="142"/>
      <c r="K70" s="142"/>
      <c r="L70" s="142"/>
      <c r="M70" s="147">
        <f>SUM(M71:M72)</f>
        <v>0</v>
      </c>
      <c r="V70" s="186"/>
    </row>
    <row r="71" spans="1:22" ht="17.25" customHeight="1">
      <c r="A71" s="140" t="s">
        <v>1</v>
      </c>
      <c r="B71" s="141"/>
      <c r="C71" s="137" t="s">
        <v>156</v>
      </c>
      <c r="D71" s="137" t="s">
        <v>51</v>
      </c>
      <c r="E71" s="137" t="s">
        <v>176</v>
      </c>
      <c r="F71" s="137" t="s">
        <v>161</v>
      </c>
      <c r="G71" s="137" t="s">
        <v>2</v>
      </c>
      <c r="H71" s="142"/>
      <c r="I71" s="142"/>
      <c r="J71" s="142"/>
      <c r="K71" s="142"/>
      <c r="L71" s="142"/>
      <c r="M71" s="143"/>
      <c r="V71" s="186"/>
    </row>
    <row r="72" spans="1:22" ht="27" customHeight="1">
      <c r="A72" s="140" t="s">
        <v>3</v>
      </c>
      <c r="B72" s="148"/>
      <c r="C72" s="137" t="s">
        <v>156</v>
      </c>
      <c r="D72" s="137" t="s">
        <v>51</v>
      </c>
      <c r="E72" s="137" t="s">
        <v>176</v>
      </c>
      <c r="F72" s="137" t="s">
        <v>162</v>
      </c>
      <c r="G72" s="137" t="s">
        <v>4</v>
      </c>
      <c r="H72" s="142"/>
      <c r="I72" s="142"/>
      <c r="J72" s="142"/>
      <c r="K72" s="142"/>
      <c r="L72" s="142"/>
      <c r="M72" s="143"/>
      <c r="N72" s="184"/>
      <c r="O72" s="184"/>
      <c r="P72" s="184"/>
      <c r="Q72" s="184"/>
      <c r="R72" s="184"/>
      <c r="S72" s="184"/>
      <c r="T72" s="184"/>
      <c r="U72" s="184"/>
      <c r="V72" s="185"/>
    </row>
    <row r="73" spans="1:22" ht="28.5" customHeight="1">
      <c r="A73" s="118" t="s">
        <v>177</v>
      </c>
      <c r="B73" s="148"/>
      <c r="C73" s="137" t="s">
        <v>156</v>
      </c>
      <c r="D73" s="137" t="s">
        <v>51</v>
      </c>
      <c r="E73" s="137" t="s">
        <v>178</v>
      </c>
      <c r="F73" s="137" t="s">
        <v>0</v>
      </c>
      <c r="G73" s="137" t="s">
        <v>0</v>
      </c>
      <c r="H73" s="142"/>
      <c r="I73" s="142"/>
      <c r="J73" s="142"/>
      <c r="K73" s="142"/>
      <c r="L73" s="142"/>
      <c r="M73" s="147">
        <f>SUM(M74+M75)</f>
        <v>0</v>
      </c>
      <c r="V73" s="186"/>
    </row>
    <row r="74" spans="1:22" ht="15">
      <c r="A74" s="224" t="s">
        <v>1</v>
      </c>
      <c r="B74" s="152"/>
      <c r="C74" s="153" t="s">
        <v>156</v>
      </c>
      <c r="D74" s="153" t="s">
        <v>51</v>
      </c>
      <c r="E74" s="153" t="s">
        <v>178</v>
      </c>
      <c r="F74" s="154" t="s">
        <v>161</v>
      </c>
      <c r="G74" s="154" t="s">
        <v>2</v>
      </c>
      <c r="H74" s="225"/>
      <c r="I74" s="225"/>
      <c r="J74" s="225"/>
      <c r="K74" s="225"/>
      <c r="L74" s="225"/>
      <c r="M74" s="226"/>
      <c r="V74" s="232"/>
    </row>
    <row r="75" spans="1:22" ht="26.25" thickBot="1">
      <c r="A75" s="228" t="s">
        <v>3</v>
      </c>
      <c r="B75" s="152"/>
      <c r="C75" s="153" t="s">
        <v>156</v>
      </c>
      <c r="D75" s="153" t="s">
        <v>51</v>
      </c>
      <c r="E75" s="153" t="s">
        <v>178</v>
      </c>
      <c r="F75" s="154" t="s">
        <v>162</v>
      </c>
      <c r="G75" s="154" t="s">
        <v>4</v>
      </c>
      <c r="H75" s="225"/>
      <c r="I75" s="225"/>
      <c r="J75" s="225"/>
      <c r="K75" s="225"/>
      <c r="L75" s="225"/>
      <c r="M75" s="226"/>
      <c r="N75" s="227"/>
      <c r="O75" s="227"/>
      <c r="P75" s="227"/>
      <c r="Q75" s="227"/>
      <c r="R75" s="227"/>
      <c r="S75" s="227"/>
      <c r="T75" s="227"/>
      <c r="U75" s="227"/>
      <c r="V75" s="227"/>
    </row>
    <row r="76" spans="1:22" ht="30.75" customHeight="1" thickBot="1">
      <c r="A76" s="229" t="s">
        <v>16</v>
      </c>
      <c r="B76" s="230"/>
      <c r="C76" s="230"/>
      <c r="D76" s="230"/>
      <c r="E76" s="230"/>
      <c r="F76" s="230"/>
      <c r="G76" s="230"/>
      <c r="H76" s="231"/>
      <c r="I76" s="187"/>
      <c r="J76" s="187"/>
      <c r="K76" s="187"/>
      <c r="L76" s="187"/>
      <c r="M76" s="188">
        <f>SUM(M25)</f>
        <v>75700</v>
      </c>
      <c r="N76" s="189"/>
      <c r="O76" s="189"/>
      <c r="P76" s="189"/>
      <c r="Q76" s="189"/>
      <c r="R76" s="189"/>
      <c r="S76" s="189"/>
      <c r="T76" s="189"/>
      <c r="U76" s="189"/>
      <c r="V76" s="190"/>
    </row>
    <row r="77" spans="1:22" ht="15.75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2"/>
      <c r="N77" s="193"/>
      <c r="O77" s="193"/>
      <c r="P77" s="193"/>
      <c r="Q77" s="193"/>
      <c r="R77" s="193"/>
      <c r="S77" s="193"/>
      <c r="T77" s="193"/>
      <c r="U77" s="193"/>
      <c r="V77" s="194"/>
    </row>
    <row r="80" spans="1:13" ht="15.75">
      <c r="A80" s="195" t="s">
        <v>207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5" t="s">
        <v>209</v>
      </c>
    </row>
    <row r="81" spans="1:13" ht="13.5">
      <c r="A81" s="197" t="s">
        <v>53</v>
      </c>
      <c r="B81" t="s">
        <v>54</v>
      </c>
      <c r="F81" t="s">
        <v>25</v>
      </c>
      <c r="M81" s="5" t="s">
        <v>26</v>
      </c>
    </row>
    <row r="82" ht="13.5">
      <c r="A82" s="197"/>
    </row>
    <row r="83" spans="1:13" ht="15.75">
      <c r="A83" s="195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5"/>
    </row>
    <row r="84" spans="1:13" ht="13.5">
      <c r="A84" s="197" t="s">
        <v>53</v>
      </c>
      <c r="F84" t="s">
        <v>25</v>
      </c>
      <c r="M84" s="5" t="s">
        <v>26</v>
      </c>
    </row>
    <row r="86" spans="1:22" ht="15.75">
      <c r="A86" s="195" t="s">
        <v>56</v>
      </c>
      <c r="B86" s="195" t="s">
        <v>55</v>
      </c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5" t="s">
        <v>63</v>
      </c>
      <c r="V86" s="5" t="s">
        <v>197</v>
      </c>
    </row>
    <row r="87" spans="1:13" ht="13.5">
      <c r="A87" s="197" t="s">
        <v>53</v>
      </c>
      <c r="B87" t="s">
        <v>54</v>
      </c>
      <c r="F87" t="s">
        <v>25</v>
      </c>
      <c r="M87" s="5" t="s">
        <v>57</v>
      </c>
    </row>
    <row r="89" ht="12.75">
      <c r="A89" s="223" t="s">
        <v>208</v>
      </c>
    </row>
  </sheetData>
  <sheetProtection/>
  <mergeCells count="13">
    <mergeCell ref="A76:H76"/>
    <mergeCell ref="A22:A23"/>
    <mergeCell ref="B8:D8"/>
    <mergeCell ref="C22:L22"/>
    <mergeCell ref="M22:V22"/>
    <mergeCell ref="N16:N17"/>
    <mergeCell ref="B14:G14"/>
    <mergeCell ref="A1:H1"/>
    <mergeCell ref="A4:D4"/>
    <mergeCell ref="A6:D6"/>
    <mergeCell ref="G3:V3"/>
    <mergeCell ref="C15:H15"/>
    <mergeCell ref="L12:M12"/>
  </mergeCells>
  <hyperlinks>
    <hyperlink ref="N20" r:id="rId1" display="http://base.garant.ru/179222/#block_383"/>
    <hyperlink ref="L12" r:id="rId2" display="http://base.garant.ru/179139/"/>
    <hyperlink ref="M20" r:id="rId3" display="http://base.garant.ru/12122754/"/>
    <hyperlink ref="M18" r:id="rId4" display="http://base.garant.ru/190502/"/>
    <hyperlink ref="M17" r:id="rId5" display="http://base.garant.ru/12181731/#block_100000"/>
  </hyperlinks>
  <printOptions/>
  <pageMargins left="0.9448818897637796" right="0.5905511811023623" top="0.3937007874015748" bottom="0.3937007874015748" header="0.3937007874015748" footer="0.5118110236220472"/>
  <pageSetup blackAndWhite="1" fitToHeight="0" horizontalDpi="600" verticalDpi="600" orientation="landscape" paperSize="9" scale="68" r:id="rId6"/>
  <rowBreaks count="1" manualBreakCount="1">
    <brk id="3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56"/>
  <sheetViews>
    <sheetView showGridLines="0" zoomScale="75" zoomScaleNormal="75" zoomScaleSheetLayoutView="75" zoomScalePageLayoutView="0" workbookViewId="0" topLeftCell="A43">
      <selection activeCell="A57" sqref="A57"/>
    </sheetView>
  </sheetViews>
  <sheetFormatPr defaultColWidth="9.00390625" defaultRowHeight="12.75" outlineLevelRow="5"/>
  <cols>
    <col min="1" max="1" width="36.125" style="34" customWidth="1"/>
    <col min="2" max="2" width="8.625" style="0" customWidth="1"/>
    <col min="3" max="3" width="11.625" style="0" customWidth="1"/>
    <col min="4" max="4" width="17.75390625" style="0" customWidth="1"/>
    <col min="5" max="5" width="12.75390625" style="0" customWidth="1"/>
    <col min="6" max="6" width="9.875" style="0" customWidth="1"/>
    <col min="7" max="7" width="15.75390625" style="0" customWidth="1"/>
    <col min="8" max="11" width="0" style="0" hidden="1" customWidth="1"/>
    <col min="12" max="12" width="18.375" style="0" customWidth="1"/>
    <col min="13" max="13" width="21.625" style="5" customWidth="1"/>
    <col min="14" max="21" width="0" style="0" hidden="1" customWidth="1"/>
    <col min="22" max="22" width="18.75390625" style="5" customWidth="1"/>
  </cols>
  <sheetData>
    <row r="1" spans="1:22" ht="12.75">
      <c r="A1" s="204"/>
      <c r="B1" s="204"/>
      <c r="C1" s="204"/>
      <c r="D1" s="204"/>
      <c r="E1" s="204"/>
      <c r="F1" s="204"/>
      <c r="G1" s="204"/>
      <c r="H1" s="204"/>
      <c r="I1" s="1"/>
      <c r="J1" s="1"/>
      <c r="K1" s="1"/>
      <c r="L1" s="1"/>
      <c r="M1" s="3"/>
      <c r="N1" s="1"/>
      <c r="O1" s="1"/>
      <c r="P1" s="1"/>
      <c r="Q1" s="1"/>
      <c r="R1" s="1"/>
      <c r="S1" s="1"/>
      <c r="T1" s="1"/>
      <c r="U1" s="1"/>
      <c r="V1" s="3"/>
    </row>
    <row r="2" spans="1:23" ht="15.75">
      <c r="A2" s="32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 t="s">
        <v>27</v>
      </c>
      <c r="M2" s="8"/>
      <c r="N2" s="7"/>
      <c r="O2" s="7"/>
      <c r="P2" s="7"/>
      <c r="Q2" s="7"/>
      <c r="R2" s="7"/>
      <c r="S2" s="7"/>
      <c r="T2" s="7"/>
      <c r="U2" s="7"/>
      <c r="V2" s="8"/>
      <c r="W2" s="11"/>
    </row>
    <row r="3" spans="1:23" ht="16.5" thickBot="1">
      <c r="A3" s="19"/>
      <c r="B3" s="20"/>
      <c r="C3" s="20"/>
      <c r="D3" s="7"/>
      <c r="E3" s="7"/>
      <c r="F3" s="19"/>
      <c r="G3" s="206" t="s">
        <v>184</v>
      </c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2"/>
    </row>
    <row r="4" spans="1:23" ht="11.25" customHeight="1">
      <c r="A4" s="205" t="s">
        <v>23</v>
      </c>
      <c r="B4" s="205"/>
      <c r="C4" s="205"/>
      <c r="D4" s="205"/>
      <c r="E4" s="25"/>
      <c r="F4" s="26" t="s">
        <v>23</v>
      </c>
      <c r="G4" s="26"/>
      <c r="H4" s="26"/>
      <c r="I4" s="26"/>
      <c r="J4" s="25"/>
      <c r="K4" s="25"/>
      <c r="L4" s="25"/>
      <c r="M4" s="27"/>
      <c r="N4" s="25"/>
      <c r="O4" s="25"/>
      <c r="P4" s="25"/>
      <c r="Q4" s="25"/>
      <c r="R4" s="25"/>
      <c r="S4" s="25"/>
      <c r="T4" s="25"/>
      <c r="U4" s="25"/>
      <c r="V4" s="27"/>
      <c r="W4" s="11"/>
    </row>
    <row r="5" spans="1:23" ht="13.5" thickBot="1">
      <c r="A5" s="33"/>
      <c r="B5" s="21"/>
      <c r="C5" s="21"/>
      <c r="D5" s="25"/>
      <c r="E5" s="25"/>
      <c r="F5" s="21"/>
      <c r="G5" s="21"/>
      <c r="H5" s="21"/>
      <c r="I5" s="21"/>
      <c r="J5" s="21"/>
      <c r="K5" s="21"/>
      <c r="L5" s="21"/>
      <c r="M5" s="28"/>
      <c r="N5" s="21"/>
      <c r="O5" s="21"/>
      <c r="P5" s="21"/>
      <c r="Q5" s="21"/>
      <c r="R5" s="21"/>
      <c r="S5" s="21"/>
      <c r="T5" s="21"/>
      <c r="U5" s="21"/>
      <c r="V5" s="28"/>
      <c r="W5" s="22"/>
    </row>
    <row r="6" spans="1:23" ht="12.75" customHeight="1">
      <c r="A6" s="205" t="s">
        <v>24</v>
      </c>
      <c r="B6" s="205"/>
      <c r="C6" s="205"/>
      <c r="D6" s="205"/>
      <c r="E6" s="25"/>
      <c r="F6" s="29" t="s">
        <v>24</v>
      </c>
      <c r="G6" s="29"/>
      <c r="H6" s="29"/>
      <c r="I6" s="29"/>
      <c r="J6" s="25"/>
      <c r="K6" s="25"/>
      <c r="L6" s="25"/>
      <c r="M6" s="27"/>
      <c r="N6" s="25"/>
      <c r="O6" s="25"/>
      <c r="P6" s="25"/>
      <c r="Q6" s="25"/>
      <c r="R6" s="25"/>
      <c r="S6" s="25"/>
      <c r="T6" s="25"/>
      <c r="U6" s="25"/>
      <c r="V6" s="27"/>
      <c r="W6" s="11"/>
    </row>
    <row r="7" spans="1:23" ht="12.75" customHeight="1" thickBot="1">
      <c r="A7" s="33"/>
      <c r="B7" s="21"/>
      <c r="C7" s="21"/>
      <c r="D7" s="25"/>
      <c r="E7" s="25"/>
      <c r="F7" s="21"/>
      <c r="G7" s="21"/>
      <c r="H7" s="21"/>
      <c r="I7" s="25"/>
      <c r="J7" s="25"/>
      <c r="K7" s="25"/>
      <c r="L7" s="25"/>
      <c r="M7" s="28" t="s">
        <v>185</v>
      </c>
      <c r="N7" s="21"/>
      <c r="O7" s="21"/>
      <c r="P7" s="21"/>
      <c r="Q7" s="21"/>
      <c r="R7" s="21"/>
      <c r="S7" s="21"/>
      <c r="T7" s="21"/>
      <c r="U7" s="21"/>
      <c r="V7" s="28"/>
      <c r="W7" s="22"/>
    </row>
    <row r="8" spans="1:23" ht="12.75" customHeight="1">
      <c r="A8" s="23" t="s">
        <v>25</v>
      </c>
      <c r="B8" s="212" t="s">
        <v>26</v>
      </c>
      <c r="C8" s="212"/>
      <c r="D8" s="212"/>
      <c r="E8" s="7"/>
      <c r="F8" s="23" t="s">
        <v>25</v>
      </c>
      <c r="G8" s="24"/>
      <c r="H8" s="24"/>
      <c r="I8" s="24"/>
      <c r="J8" s="7"/>
      <c r="K8" s="7"/>
      <c r="L8" s="7"/>
      <c r="M8" s="30" t="s">
        <v>26</v>
      </c>
      <c r="N8" s="7"/>
      <c r="O8" s="7"/>
      <c r="P8" s="7"/>
      <c r="Q8" s="7"/>
      <c r="R8" s="7"/>
      <c r="S8" s="7"/>
      <c r="T8" s="7"/>
      <c r="U8" s="7"/>
      <c r="V8" s="8"/>
      <c r="W8" s="11"/>
    </row>
    <row r="9" spans="1:22" ht="12.75" customHeight="1">
      <c r="A9" s="3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7"/>
      <c r="O9" s="7"/>
      <c r="P9" s="7"/>
      <c r="Q9" s="7"/>
      <c r="R9" s="7"/>
      <c r="S9" s="7"/>
      <c r="T9" s="7"/>
      <c r="U9" s="7"/>
      <c r="V9" s="8"/>
    </row>
    <row r="10" spans="1:22" ht="39.75" customHeight="1">
      <c r="A10" s="32"/>
      <c r="B10" s="7"/>
      <c r="C10" s="13" t="s">
        <v>186</v>
      </c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7"/>
      <c r="P10" s="7"/>
      <c r="Q10" s="7"/>
      <c r="R10" s="7"/>
      <c r="S10" s="7"/>
      <c r="T10" s="7"/>
      <c r="U10" s="7"/>
      <c r="V10" s="8"/>
    </row>
    <row r="11" spans="1:22" ht="24.75" customHeight="1" thickBot="1">
      <c r="A11" s="32"/>
      <c r="B11" s="7"/>
      <c r="C11" s="9" t="s">
        <v>179</v>
      </c>
      <c r="D11" s="7"/>
      <c r="E11" s="7"/>
      <c r="F11" s="7"/>
      <c r="G11" s="7"/>
      <c r="H11" s="7"/>
      <c r="I11" s="7"/>
      <c r="J11" s="7"/>
      <c r="K11" s="7"/>
      <c r="L11" s="7"/>
      <c r="M11" s="8"/>
      <c r="N11" s="7"/>
      <c r="O11" s="7"/>
      <c r="P11" s="7"/>
      <c r="Q11" s="7"/>
      <c r="R11" s="7"/>
      <c r="S11" s="7"/>
      <c r="T11" s="7"/>
      <c r="U11" s="7"/>
      <c r="V11" s="8"/>
    </row>
    <row r="12" spans="1:22" ht="15" customHeight="1" thickBot="1">
      <c r="A12" s="32"/>
      <c r="B12" s="7"/>
      <c r="C12" s="7"/>
      <c r="D12" s="7"/>
      <c r="E12" s="7"/>
      <c r="F12" s="7"/>
      <c r="G12" s="7"/>
      <c r="H12" s="7"/>
      <c r="I12" s="7"/>
      <c r="J12" s="7"/>
      <c r="K12" s="7"/>
      <c r="L12" s="208" t="s">
        <v>35</v>
      </c>
      <c r="M12" s="209"/>
      <c r="N12" s="14" t="s">
        <v>34</v>
      </c>
      <c r="O12" s="7"/>
      <c r="P12" s="7"/>
      <c r="Q12" s="7"/>
      <c r="R12" s="7"/>
      <c r="S12" s="7"/>
      <c r="T12" s="7"/>
      <c r="U12" s="7"/>
      <c r="V12" s="10">
        <v>501012</v>
      </c>
    </row>
    <row r="13" spans="1:22" ht="18" customHeight="1" thickBot="1">
      <c r="A13" s="3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31" t="s">
        <v>36</v>
      </c>
      <c r="N13" s="15">
        <v>501012</v>
      </c>
      <c r="O13" s="7"/>
      <c r="P13" s="7"/>
      <c r="Q13" s="7"/>
      <c r="R13" s="7"/>
      <c r="S13" s="7"/>
      <c r="T13" s="7"/>
      <c r="U13" s="7"/>
      <c r="V13" s="18">
        <v>43784</v>
      </c>
    </row>
    <row r="14" spans="1:22" ht="27.75" customHeight="1" thickBot="1">
      <c r="A14" s="16" t="s">
        <v>44</v>
      </c>
      <c r="B14" s="207" t="s">
        <v>192</v>
      </c>
      <c r="C14" s="207"/>
      <c r="D14" s="207"/>
      <c r="E14" s="207"/>
      <c r="F14" s="207"/>
      <c r="G14" s="207"/>
      <c r="H14" s="7"/>
      <c r="I14" s="7"/>
      <c r="J14" s="7"/>
      <c r="K14" s="7"/>
      <c r="L14" s="7"/>
      <c r="M14" s="31" t="s">
        <v>37</v>
      </c>
      <c r="N14" s="12"/>
      <c r="O14" s="7"/>
      <c r="P14" s="7"/>
      <c r="Q14" s="7"/>
      <c r="R14" s="7"/>
      <c r="S14" s="7"/>
      <c r="T14" s="7"/>
      <c r="U14" s="7"/>
      <c r="V14" s="10">
        <v>4177787</v>
      </c>
    </row>
    <row r="15" spans="1:22" ht="39.75" customHeight="1" thickBot="1">
      <c r="A15" s="16" t="s">
        <v>45</v>
      </c>
      <c r="B15" s="7"/>
      <c r="C15" s="207"/>
      <c r="D15" s="207"/>
      <c r="E15" s="207"/>
      <c r="F15" s="207"/>
      <c r="G15" s="207"/>
      <c r="H15" s="207"/>
      <c r="I15" s="7"/>
      <c r="J15" s="7"/>
      <c r="K15" s="7"/>
      <c r="L15" s="7"/>
      <c r="M15" s="31" t="s">
        <v>38</v>
      </c>
      <c r="N15" s="12"/>
      <c r="O15" s="7"/>
      <c r="P15" s="7"/>
      <c r="Q15" s="7"/>
      <c r="R15" s="7"/>
      <c r="S15" s="7"/>
      <c r="T15" s="7"/>
      <c r="U15" s="7"/>
      <c r="V15" s="10"/>
    </row>
    <row r="16" spans="1:22" ht="35.25" customHeight="1">
      <c r="A16" s="9" t="s">
        <v>61</v>
      </c>
      <c r="B16" s="7"/>
      <c r="C16" s="207" t="s">
        <v>192</v>
      </c>
      <c r="D16" s="207"/>
      <c r="E16" s="207"/>
      <c r="F16" s="207"/>
      <c r="G16" s="207"/>
      <c r="H16" s="207"/>
      <c r="I16" s="7"/>
      <c r="J16" s="7"/>
      <c r="K16" s="7"/>
      <c r="L16" s="7"/>
      <c r="M16" s="31" t="s">
        <v>38</v>
      </c>
      <c r="N16" s="217"/>
      <c r="O16" s="7"/>
      <c r="P16" s="7"/>
      <c r="Q16" s="7"/>
      <c r="R16" s="7"/>
      <c r="S16" s="7"/>
      <c r="T16" s="7"/>
      <c r="U16" s="7"/>
      <c r="V16" s="10"/>
    </row>
    <row r="17" spans="1:22" ht="24" customHeight="1" thickBot="1">
      <c r="A17" s="9" t="s">
        <v>193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2" t="s">
        <v>39</v>
      </c>
      <c r="N17" s="218"/>
      <c r="O17" s="7"/>
      <c r="P17" s="7"/>
      <c r="Q17" s="7"/>
      <c r="R17" s="7"/>
      <c r="S17" s="7"/>
      <c r="T17" s="7"/>
      <c r="U17" s="7"/>
      <c r="V17" s="10"/>
    </row>
    <row r="18" spans="1:22" ht="22.5" customHeight="1" thickBot="1">
      <c r="A18" s="9" t="s">
        <v>43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2" t="s">
        <v>40</v>
      </c>
      <c r="N18" s="12"/>
      <c r="O18" s="7"/>
      <c r="P18" s="7"/>
      <c r="Q18" s="7"/>
      <c r="R18" s="7"/>
      <c r="S18" s="7"/>
      <c r="T18" s="7"/>
      <c r="U18" s="7"/>
      <c r="V18" s="10">
        <v>37630456</v>
      </c>
    </row>
    <row r="19" spans="1:22" ht="18" customHeight="1" thickBot="1">
      <c r="A19" s="32"/>
      <c r="B19" s="17"/>
      <c r="C19" s="17"/>
      <c r="D19" s="17"/>
      <c r="E19" s="17"/>
      <c r="F19" s="7"/>
      <c r="G19" s="7"/>
      <c r="H19" s="7"/>
      <c r="I19" s="7"/>
      <c r="J19" s="7"/>
      <c r="K19" s="7"/>
      <c r="L19" s="7"/>
      <c r="M19" s="31" t="s">
        <v>41</v>
      </c>
      <c r="N19" s="12"/>
      <c r="O19" s="7"/>
      <c r="P19" s="7"/>
      <c r="Q19" s="7"/>
      <c r="R19" s="7"/>
      <c r="S19" s="7"/>
      <c r="T19" s="7"/>
      <c r="U19" s="7"/>
      <c r="V19" s="10">
        <v>383</v>
      </c>
    </row>
    <row r="20" spans="1:22" ht="28.5" customHeight="1" thickBot="1">
      <c r="A20" s="32"/>
      <c r="B20" s="6" t="s">
        <v>46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82" t="s">
        <v>42</v>
      </c>
      <c r="N20" s="83">
        <v>383</v>
      </c>
      <c r="O20" s="7"/>
      <c r="P20" s="7"/>
      <c r="Q20" s="7"/>
      <c r="R20" s="7"/>
      <c r="S20" s="7"/>
      <c r="T20" s="7"/>
      <c r="U20" s="7"/>
      <c r="V20" s="10"/>
    </row>
    <row r="21" spans="1:22" ht="28.5" customHeight="1" thickBot="1">
      <c r="A21" s="32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84"/>
      <c r="N21" s="85"/>
      <c r="O21" s="7"/>
      <c r="P21" s="7"/>
      <c r="Q21" s="7"/>
      <c r="R21" s="7"/>
      <c r="S21" s="7"/>
      <c r="T21" s="7"/>
      <c r="U21" s="7"/>
      <c r="V21" s="8"/>
    </row>
    <row r="22" spans="1:22" ht="26.25">
      <c r="A22" s="210" t="s">
        <v>28</v>
      </c>
      <c r="B22" s="74" t="s">
        <v>30</v>
      </c>
      <c r="C22" s="213" t="s">
        <v>29</v>
      </c>
      <c r="D22" s="214"/>
      <c r="E22" s="214"/>
      <c r="F22" s="214"/>
      <c r="G22" s="214"/>
      <c r="H22" s="214"/>
      <c r="I22" s="214"/>
      <c r="J22" s="214"/>
      <c r="K22" s="214"/>
      <c r="L22" s="215"/>
      <c r="M22" s="213" t="s">
        <v>33</v>
      </c>
      <c r="N22" s="214"/>
      <c r="O22" s="214"/>
      <c r="P22" s="214"/>
      <c r="Q22" s="214"/>
      <c r="R22" s="214"/>
      <c r="S22" s="214"/>
      <c r="T22" s="214"/>
      <c r="U22" s="214"/>
      <c r="V22" s="216"/>
    </row>
    <row r="23" spans="1:22" ht="35.25" customHeight="1">
      <c r="A23" s="211"/>
      <c r="B23" s="75"/>
      <c r="C23" s="76" t="s">
        <v>17</v>
      </c>
      <c r="D23" s="2" t="s">
        <v>48</v>
      </c>
      <c r="E23" s="2" t="s">
        <v>18</v>
      </c>
      <c r="F23" s="2" t="s">
        <v>31</v>
      </c>
      <c r="G23" s="2" t="s">
        <v>19</v>
      </c>
      <c r="H23" s="2"/>
      <c r="I23" s="2"/>
      <c r="J23" s="2"/>
      <c r="K23" s="2"/>
      <c r="L23" s="2" t="s">
        <v>32</v>
      </c>
      <c r="M23" s="4" t="s">
        <v>20</v>
      </c>
      <c r="N23" s="2"/>
      <c r="O23" s="2"/>
      <c r="P23" s="2"/>
      <c r="Q23" s="2"/>
      <c r="R23" s="2"/>
      <c r="S23" s="2"/>
      <c r="T23" s="2"/>
      <c r="U23" s="2"/>
      <c r="V23" s="44" t="s">
        <v>21</v>
      </c>
    </row>
    <row r="24" spans="1:22" ht="12.75">
      <c r="A24" s="37">
        <v>1</v>
      </c>
      <c r="B24" s="77">
        <v>2</v>
      </c>
      <c r="C24" s="77">
        <v>3</v>
      </c>
      <c r="D24" s="77">
        <v>4</v>
      </c>
      <c r="E24" s="77">
        <v>5</v>
      </c>
      <c r="F24" s="77">
        <v>6</v>
      </c>
      <c r="G24" s="77">
        <v>7</v>
      </c>
      <c r="H24" s="77"/>
      <c r="I24" s="77"/>
      <c r="J24" s="77"/>
      <c r="K24" s="77"/>
      <c r="L24" s="77">
        <v>8</v>
      </c>
      <c r="M24" s="45">
        <v>9</v>
      </c>
      <c r="N24" s="45"/>
      <c r="O24" s="45"/>
      <c r="P24" s="45"/>
      <c r="Q24" s="45"/>
      <c r="R24" s="45"/>
      <c r="S24" s="45"/>
      <c r="T24" s="45"/>
      <c r="U24" s="45"/>
      <c r="V24" s="45">
        <v>10</v>
      </c>
    </row>
    <row r="25" spans="1:22" ht="37.5">
      <c r="A25" s="43" t="s">
        <v>78</v>
      </c>
      <c r="B25" s="78"/>
      <c r="C25" s="79" t="s">
        <v>47</v>
      </c>
      <c r="D25" s="79" t="s">
        <v>52</v>
      </c>
      <c r="E25" s="80" t="s">
        <v>74</v>
      </c>
      <c r="F25" s="80" t="s">
        <v>0</v>
      </c>
      <c r="G25" s="80" t="s">
        <v>0</v>
      </c>
      <c r="H25" s="81"/>
      <c r="I25" s="81"/>
      <c r="J25" s="81"/>
      <c r="K25" s="81"/>
      <c r="L25" s="81"/>
      <c r="M25" s="86">
        <f>SUM(M26+M36+M54+M56)</f>
        <v>1138611</v>
      </c>
      <c r="N25" s="86" t="e">
        <f>SUM(N26+N36+N54+N56+#REF!)</f>
        <v>#REF!</v>
      </c>
      <c r="O25" s="86" t="e">
        <f>SUM(O26+O36+O54+O56+#REF!)</f>
        <v>#REF!</v>
      </c>
      <c r="P25" s="86" t="e">
        <f>SUM(P26+P36+P54+P56+#REF!)</f>
        <v>#REF!</v>
      </c>
      <c r="Q25" s="86" t="e">
        <f>SUM(Q26+Q36+Q54+Q56+#REF!)</f>
        <v>#REF!</v>
      </c>
      <c r="R25" s="86" t="e">
        <f>SUM(R26+R36+R54+R56+#REF!)</f>
        <v>#REF!</v>
      </c>
      <c r="S25" s="86" t="e">
        <f>SUM(S26+S36+S54+S56+#REF!)</f>
        <v>#REF!</v>
      </c>
      <c r="T25" s="86" t="e">
        <f>SUM(T26+T36+T54+T56+#REF!)</f>
        <v>#REF!</v>
      </c>
      <c r="U25" s="86" t="e">
        <f>SUM(U26+U36+U54+U56+#REF!)</f>
        <v>#REF!</v>
      </c>
      <c r="V25" s="86"/>
    </row>
    <row r="26" spans="1:22" ht="18.75" customHeight="1">
      <c r="A26" s="35" t="s">
        <v>79</v>
      </c>
      <c r="B26" s="87"/>
      <c r="C26" s="88" t="s">
        <v>47</v>
      </c>
      <c r="D26" s="88" t="s">
        <v>80</v>
      </c>
      <c r="E26" s="73" t="s">
        <v>74</v>
      </c>
      <c r="F26" s="73" t="s">
        <v>0</v>
      </c>
      <c r="G26" s="73" t="s">
        <v>0</v>
      </c>
      <c r="H26" s="89"/>
      <c r="I26" s="89"/>
      <c r="J26" s="89"/>
      <c r="K26" s="89"/>
      <c r="L26" s="89"/>
      <c r="M26" s="90">
        <f aca="true" t="shared" si="0" ref="M26:U26">SUM(M27+M30+M33)</f>
        <v>335900</v>
      </c>
      <c r="N26" s="90">
        <f t="shared" si="0"/>
        <v>299150</v>
      </c>
      <c r="O26" s="90">
        <f t="shared" si="0"/>
        <v>299150</v>
      </c>
      <c r="P26" s="90">
        <f t="shared" si="0"/>
        <v>299150</v>
      </c>
      <c r="Q26" s="90">
        <f t="shared" si="0"/>
        <v>299150</v>
      </c>
      <c r="R26" s="90">
        <f t="shared" si="0"/>
        <v>299150</v>
      </c>
      <c r="S26" s="90">
        <f t="shared" si="0"/>
        <v>299150</v>
      </c>
      <c r="T26" s="90">
        <f t="shared" si="0"/>
        <v>299150</v>
      </c>
      <c r="U26" s="90">
        <f t="shared" si="0"/>
        <v>299150</v>
      </c>
      <c r="V26" s="90"/>
    </row>
    <row r="27" spans="1:22" ht="48.75" customHeight="1">
      <c r="A27" s="36" t="s">
        <v>58</v>
      </c>
      <c r="B27" s="91"/>
      <c r="C27" s="92" t="s">
        <v>47</v>
      </c>
      <c r="D27" s="92" t="s">
        <v>80</v>
      </c>
      <c r="E27" s="92" t="s">
        <v>81</v>
      </c>
      <c r="F27" s="92" t="s">
        <v>0</v>
      </c>
      <c r="G27" s="92" t="s">
        <v>0</v>
      </c>
      <c r="H27" s="93"/>
      <c r="I27" s="93"/>
      <c r="J27" s="93"/>
      <c r="K27" s="93"/>
      <c r="L27" s="93"/>
      <c r="M27" s="94">
        <f aca="true" t="shared" si="1" ref="M27:U27">SUM(M28:M29)</f>
        <v>0</v>
      </c>
      <c r="N27" s="94">
        <f t="shared" si="1"/>
        <v>75000</v>
      </c>
      <c r="O27" s="94">
        <f t="shared" si="1"/>
        <v>75000</v>
      </c>
      <c r="P27" s="94">
        <f t="shared" si="1"/>
        <v>75000</v>
      </c>
      <c r="Q27" s="94">
        <f t="shared" si="1"/>
        <v>75000</v>
      </c>
      <c r="R27" s="94">
        <f t="shared" si="1"/>
        <v>75000</v>
      </c>
      <c r="S27" s="94">
        <f t="shared" si="1"/>
        <v>75000</v>
      </c>
      <c r="T27" s="94">
        <f t="shared" si="1"/>
        <v>75000</v>
      </c>
      <c r="U27" s="94">
        <f t="shared" si="1"/>
        <v>75000</v>
      </c>
      <c r="V27" s="94"/>
    </row>
    <row r="28" spans="1:22" ht="15.75" outlineLevel="5">
      <c r="A28" s="46" t="s">
        <v>1</v>
      </c>
      <c r="B28" s="95"/>
      <c r="C28" s="92" t="s">
        <v>47</v>
      </c>
      <c r="D28" s="92" t="s">
        <v>80</v>
      </c>
      <c r="E28" s="92" t="s">
        <v>81</v>
      </c>
      <c r="F28" s="92" t="s">
        <v>82</v>
      </c>
      <c r="G28" s="92" t="s">
        <v>2</v>
      </c>
      <c r="H28" s="96"/>
      <c r="I28" s="96"/>
      <c r="J28" s="96"/>
      <c r="K28" s="96"/>
      <c r="L28" s="96"/>
      <c r="M28" s="97">
        <v>0</v>
      </c>
      <c r="N28" s="97">
        <v>58000</v>
      </c>
      <c r="O28" s="97">
        <v>58000</v>
      </c>
      <c r="P28" s="97">
        <v>58000</v>
      </c>
      <c r="Q28" s="97">
        <v>58000</v>
      </c>
      <c r="R28" s="97">
        <v>58000</v>
      </c>
      <c r="S28" s="97">
        <v>58000</v>
      </c>
      <c r="T28" s="97">
        <v>58000</v>
      </c>
      <c r="U28" s="97">
        <v>58000</v>
      </c>
      <c r="V28" s="97"/>
    </row>
    <row r="29" spans="1:22" ht="31.5" outlineLevel="5">
      <c r="A29" s="46" t="s">
        <v>3</v>
      </c>
      <c r="B29" s="95"/>
      <c r="C29" s="92" t="s">
        <v>47</v>
      </c>
      <c r="D29" s="92" t="s">
        <v>80</v>
      </c>
      <c r="E29" s="92" t="s">
        <v>81</v>
      </c>
      <c r="F29" s="92" t="s">
        <v>83</v>
      </c>
      <c r="G29" s="92" t="s">
        <v>4</v>
      </c>
      <c r="H29" s="96"/>
      <c r="I29" s="96"/>
      <c r="J29" s="96"/>
      <c r="K29" s="96"/>
      <c r="L29" s="96"/>
      <c r="M29" s="97">
        <v>0</v>
      </c>
      <c r="N29" s="97">
        <v>17000</v>
      </c>
      <c r="O29" s="97">
        <v>17000</v>
      </c>
      <c r="P29" s="97">
        <v>17000</v>
      </c>
      <c r="Q29" s="97">
        <v>17000</v>
      </c>
      <c r="R29" s="97">
        <v>17000</v>
      </c>
      <c r="S29" s="97">
        <v>17000</v>
      </c>
      <c r="T29" s="97">
        <v>17000</v>
      </c>
      <c r="U29" s="97">
        <v>17000</v>
      </c>
      <c r="V29" s="97"/>
    </row>
    <row r="30" spans="1:22" ht="47.25" outlineLevel="5">
      <c r="A30" s="36" t="s">
        <v>59</v>
      </c>
      <c r="B30" s="95"/>
      <c r="C30" s="92" t="s">
        <v>47</v>
      </c>
      <c r="D30" s="92" t="s">
        <v>80</v>
      </c>
      <c r="E30" s="92" t="s">
        <v>84</v>
      </c>
      <c r="F30" s="92" t="s">
        <v>0</v>
      </c>
      <c r="G30" s="92" t="s">
        <v>0</v>
      </c>
      <c r="H30" s="96"/>
      <c r="I30" s="96"/>
      <c r="J30" s="96"/>
      <c r="K30" s="96"/>
      <c r="L30" s="96"/>
      <c r="M30" s="98">
        <f aca="true" t="shared" si="2" ref="M30:U30">SUM(M31:M32)</f>
        <v>327900</v>
      </c>
      <c r="N30" s="98">
        <f t="shared" si="2"/>
        <v>191850</v>
      </c>
      <c r="O30" s="98">
        <f t="shared" si="2"/>
        <v>191850</v>
      </c>
      <c r="P30" s="98">
        <f t="shared" si="2"/>
        <v>191850</v>
      </c>
      <c r="Q30" s="98">
        <f t="shared" si="2"/>
        <v>191850</v>
      </c>
      <c r="R30" s="98">
        <f t="shared" si="2"/>
        <v>191850</v>
      </c>
      <c r="S30" s="98">
        <f t="shared" si="2"/>
        <v>191850</v>
      </c>
      <c r="T30" s="98">
        <f t="shared" si="2"/>
        <v>191850</v>
      </c>
      <c r="U30" s="98">
        <f t="shared" si="2"/>
        <v>191850</v>
      </c>
      <c r="V30" s="98"/>
    </row>
    <row r="31" spans="1:22" ht="15.75" outlineLevel="5">
      <c r="A31" s="46" t="s">
        <v>1</v>
      </c>
      <c r="B31" s="95"/>
      <c r="C31" s="92" t="s">
        <v>47</v>
      </c>
      <c r="D31" s="92" t="s">
        <v>80</v>
      </c>
      <c r="E31" s="92" t="s">
        <v>84</v>
      </c>
      <c r="F31" s="92" t="s">
        <v>82</v>
      </c>
      <c r="G31" s="92" t="s">
        <v>2</v>
      </c>
      <c r="H31" s="96"/>
      <c r="I31" s="96"/>
      <c r="J31" s="96"/>
      <c r="K31" s="96"/>
      <c r="L31" s="96"/>
      <c r="M31" s="97">
        <v>250000</v>
      </c>
      <c r="N31" s="97">
        <v>146000</v>
      </c>
      <c r="O31" s="97">
        <v>146000</v>
      </c>
      <c r="P31" s="97">
        <v>146000</v>
      </c>
      <c r="Q31" s="97">
        <v>146000</v>
      </c>
      <c r="R31" s="97">
        <v>146000</v>
      </c>
      <c r="S31" s="97">
        <v>146000</v>
      </c>
      <c r="T31" s="97">
        <v>146000</v>
      </c>
      <c r="U31" s="97">
        <v>146000</v>
      </c>
      <c r="V31" s="97"/>
    </row>
    <row r="32" spans="1:22" ht="31.5" outlineLevel="4">
      <c r="A32" s="46" t="s">
        <v>3</v>
      </c>
      <c r="B32" s="99"/>
      <c r="C32" s="92" t="s">
        <v>47</v>
      </c>
      <c r="D32" s="92" t="s">
        <v>80</v>
      </c>
      <c r="E32" s="92" t="s">
        <v>84</v>
      </c>
      <c r="F32" s="92" t="s">
        <v>83</v>
      </c>
      <c r="G32" s="92" t="s">
        <v>4</v>
      </c>
      <c r="H32" s="96"/>
      <c r="I32" s="96"/>
      <c r="J32" s="96"/>
      <c r="K32" s="96"/>
      <c r="L32" s="96"/>
      <c r="M32" s="97">
        <v>77900</v>
      </c>
      <c r="N32" s="97">
        <v>45850</v>
      </c>
      <c r="O32" s="97">
        <v>45850</v>
      </c>
      <c r="P32" s="97">
        <v>45850</v>
      </c>
      <c r="Q32" s="97">
        <v>45850</v>
      </c>
      <c r="R32" s="97">
        <v>45850</v>
      </c>
      <c r="S32" s="97">
        <v>45850</v>
      </c>
      <c r="T32" s="97">
        <v>45850</v>
      </c>
      <c r="U32" s="97">
        <v>45850</v>
      </c>
      <c r="V32" s="97"/>
    </row>
    <row r="33" spans="1:22" ht="78.75" customHeight="1" outlineLevel="4">
      <c r="A33" s="47" t="s">
        <v>194</v>
      </c>
      <c r="B33" s="99"/>
      <c r="C33" s="92" t="s">
        <v>47</v>
      </c>
      <c r="D33" s="92" t="s">
        <v>80</v>
      </c>
      <c r="E33" s="92" t="s">
        <v>85</v>
      </c>
      <c r="F33" s="92" t="s">
        <v>0</v>
      </c>
      <c r="G33" s="92" t="s">
        <v>0</v>
      </c>
      <c r="H33" s="96"/>
      <c r="I33" s="96"/>
      <c r="J33" s="96"/>
      <c r="K33" s="96"/>
      <c r="L33" s="96"/>
      <c r="M33" s="98">
        <f aca="true" t="shared" si="3" ref="M33:U33">SUM(M34:M35)</f>
        <v>8000</v>
      </c>
      <c r="N33" s="98">
        <f t="shared" si="3"/>
        <v>32300</v>
      </c>
      <c r="O33" s="98">
        <f t="shared" si="3"/>
        <v>32300</v>
      </c>
      <c r="P33" s="98">
        <f t="shared" si="3"/>
        <v>32300</v>
      </c>
      <c r="Q33" s="98">
        <f t="shared" si="3"/>
        <v>32300</v>
      </c>
      <c r="R33" s="98">
        <f t="shared" si="3"/>
        <v>32300</v>
      </c>
      <c r="S33" s="98">
        <f t="shared" si="3"/>
        <v>32300</v>
      </c>
      <c r="T33" s="98">
        <f t="shared" si="3"/>
        <v>32300</v>
      </c>
      <c r="U33" s="98">
        <f t="shared" si="3"/>
        <v>32300</v>
      </c>
      <c r="V33" s="98"/>
    </row>
    <row r="34" spans="1:22" ht="15.75" outlineLevel="4">
      <c r="A34" s="46" t="s">
        <v>1</v>
      </c>
      <c r="B34" s="99"/>
      <c r="C34" s="92" t="s">
        <v>47</v>
      </c>
      <c r="D34" s="92" t="s">
        <v>80</v>
      </c>
      <c r="E34" s="92" t="s">
        <v>85</v>
      </c>
      <c r="F34" s="92" t="s">
        <v>86</v>
      </c>
      <c r="G34" s="92" t="s">
        <v>2</v>
      </c>
      <c r="H34" s="96"/>
      <c r="I34" s="96"/>
      <c r="J34" s="96"/>
      <c r="K34" s="96"/>
      <c r="L34" s="96"/>
      <c r="M34" s="97">
        <v>8000</v>
      </c>
      <c r="N34" s="97">
        <v>25800</v>
      </c>
      <c r="O34" s="97">
        <v>25800</v>
      </c>
      <c r="P34" s="97">
        <v>25800</v>
      </c>
      <c r="Q34" s="97">
        <v>25800</v>
      </c>
      <c r="R34" s="97">
        <v>25800</v>
      </c>
      <c r="S34" s="97">
        <v>25800</v>
      </c>
      <c r="T34" s="97">
        <v>25800</v>
      </c>
      <c r="U34" s="97">
        <v>25800</v>
      </c>
      <c r="V34" s="97"/>
    </row>
    <row r="35" spans="1:22" ht="31.5" outlineLevel="4">
      <c r="A35" s="46" t="s">
        <v>3</v>
      </c>
      <c r="B35" s="99"/>
      <c r="C35" s="92" t="s">
        <v>47</v>
      </c>
      <c r="D35" s="92" t="s">
        <v>80</v>
      </c>
      <c r="E35" s="92" t="s">
        <v>85</v>
      </c>
      <c r="F35" s="92" t="s">
        <v>86</v>
      </c>
      <c r="G35" s="92" t="s">
        <v>4</v>
      </c>
      <c r="H35" s="96"/>
      <c r="I35" s="96"/>
      <c r="J35" s="96"/>
      <c r="K35" s="96"/>
      <c r="L35" s="96"/>
      <c r="M35" s="97">
        <v>0</v>
      </c>
      <c r="N35" s="97">
        <v>6500</v>
      </c>
      <c r="O35" s="97">
        <v>6500</v>
      </c>
      <c r="P35" s="97">
        <v>6500</v>
      </c>
      <c r="Q35" s="97">
        <v>6500</v>
      </c>
      <c r="R35" s="97">
        <v>6500</v>
      </c>
      <c r="S35" s="97">
        <v>6500</v>
      </c>
      <c r="T35" s="97">
        <v>6500</v>
      </c>
      <c r="U35" s="97">
        <v>6500</v>
      </c>
      <c r="V35" s="97"/>
    </row>
    <row r="36" spans="1:22" ht="110.25" outlineLevel="4">
      <c r="A36" s="48" t="s">
        <v>87</v>
      </c>
      <c r="B36" s="72"/>
      <c r="C36" s="73" t="s">
        <v>47</v>
      </c>
      <c r="D36" s="73" t="s">
        <v>51</v>
      </c>
      <c r="E36" s="80" t="s">
        <v>74</v>
      </c>
      <c r="F36" s="73" t="s">
        <v>0</v>
      </c>
      <c r="G36" s="73" t="s">
        <v>0</v>
      </c>
      <c r="H36" s="73"/>
      <c r="I36" s="73"/>
      <c r="J36" s="73"/>
      <c r="K36" s="73"/>
      <c r="L36" s="73"/>
      <c r="M36" s="100">
        <f aca="true" t="shared" si="4" ref="M36:U36">SUM(M37+M40+M44)</f>
        <v>797700</v>
      </c>
      <c r="N36" s="100">
        <f t="shared" si="4"/>
        <v>533475</v>
      </c>
      <c r="O36" s="100">
        <f t="shared" si="4"/>
        <v>533475</v>
      </c>
      <c r="P36" s="100">
        <f t="shared" si="4"/>
        <v>533475</v>
      </c>
      <c r="Q36" s="100">
        <f t="shared" si="4"/>
        <v>533475</v>
      </c>
      <c r="R36" s="100">
        <f t="shared" si="4"/>
        <v>533475</v>
      </c>
      <c r="S36" s="100">
        <f t="shared" si="4"/>
        <v>533475</v>
      </c>
      <c r="T36" s="100">
        <f t="shared" si="4"/>
        <v>533475</v>
      </c>
      <c r="U36" s="100">
        <f t="shared" si="4"/>
        <v>533475</v>
      </c>
      <c r="V36" s="100"/>
    </row>
    <row r="37" spans="1:22" ht="47.25" outlineLevel="4">
      <c r="A37" s="36" t="s">
        <v>58</v>
      </c>
      <c r="B37" s="91"/>
      <c r="C37" s="92" t="s">
        <v>47</v>
      </c>
      <c r="D37" s="92" t="s">
        <v>51</v>
      </c>
      <c r="E37" s="92" t="s">
        <v>81</v>
      </c>
      <c r="F37" s="92" t="s">
        <v>0</v>
      </c>
      <c r="G37" s="92" t="s">
        <v>0</v>
      </c>
      <c r="H37" s="93"/>
      <c r="I37" s="93"/>
      <c r="J37" s="93"/>
      <c r="K37" s="93"/>
      <c r="L37" s="93"/>
      <c r="M37" s="94">
        <f aca="true" t="shared" si="5" ref="M37:U37">SUM(M38:M39)</f>
        <v>0</v>
      </c>
      <c r="N37" s="94">
        <f t="shared" si="5"/>
        <v>135000</v>
      </c>
      <c r="O37" s="94">
        <f t="shared" si="5"/>
        <v>135000</v>
      </c>
      <c r="P37" s="94">
        <f t="shared" si="5"/>
        <v>135000</v>
      </c>
      <c r="Q37" s="94">
        <f t="shared" si="5"/>
        <v>135000</v>
      </c>
      <c r="R37" s="94">
        <f t="shared" si="5"/>
        <v>135000</v>
      </c>
      <c r="S37" s="94">
        <f t="shared" si="5"/>
        <v>135000</v>
      </c>
      <c r="T37" s="94">
        <f t="shared" si="5"/>
        <v>135000</v>
      </c>
      <c r="U37" s="94">
        <f t="shared" si="5"/>
        <v>135000</v>
      </c>
      <c r="V37" s="94"/>
    </row>
    <row r="38" spans="1:22" ht="15.75" outlineLevel="4">
      <c r="A38" s="46" t="s">
        <v>1</v>
      </c>
      <c r="B38" s="99"/>
      <c r="C38" s="96" t="s">
        <v>47</v>
      </c>
      <c r="D38" s="96" t="s">
        <v>51</v>
      </c>
      <c r="E38" s="92" t="s">
        <v>81</v>
      </c>
      <c r="F38" s="96" t="s">
        <v>82</v>
      </c>
      <c r="G38" s="96" t="s">
        <v>2</v>
      </c>
      <c r="H38" s="96"/>
      <c r="I38" s="96"/>
      <c r="J38" s="96"/>
      <c r="K38" s="96"/>
      <c r="L38" s="96"/>
      <c r="M38" s="97">
        <v>0</v>
      </c>
      <c r="N38" s="97">
        <v>105000</v>
      </c>
      <c r="O38" s="97">
        <v>105000</v>
      </c>
      <c r="P38" s="97">
        <v>105000</v>
      </c>
      <c r="Q38" s="97">
        <v>105000</v>
      </c>
      <c r="R38" s="97">
        <v>105000</v>
      </c>
      <c r="S38" s="97">
        <v>105000</v>
      </c>
      <c r="T38" s="97">
        <v>105000</v>
      </c>
      <c r="U38" s="97">
        <v>105000</v>
      </c>
      <c r="V38" s="97"/>
    </row>
    <row r="39" spans="1:22" ht="31.5" outlineLevel="4">
      <c r="A39" s="46" t="s">
        <v>3</v>
      </c>
      <c r="B39" s="99"/>
      <c r="C39" s="96" t="s">
        <v>47</v>
      </c>
      <c r="D39" s="96" t="s">
        <v>51</v>
      </c>
      <c r="E39" s="92" t="s">
        <v>81</v>
      </c>
      <c r="F39" s="96" t="s">
        <v>83</v>
      </c>
      <c r="G39" s="96" t="s">
        <v>4</v>
      </c>
      <c r="H39" s="96"/>
      <c r="I39" s="96"/>
      <c r="J39" s="96"/>
      <c r="K39" s="96"/>
      <c r="L39" s="96"/>
      <c r="M39" s="97">
        <v>0</v>
      </c>
      <c r="N39" s="97">
        <v>30000</v>
      </c>
      <c r="O39" s="97">
        <v>30000</v>
      </c>
      <c r="P39" s="97">
        <v>30000</v>
      </c>
      <c r="Q39" s="97">
        <v>30000</v>
      </c>
      <c r="R39" s="97">
        <v>30000</v>
      </c>
      <c r="S39" s="97">
        <v>30000</v>
      </c>
      <c r="T39" s="97">
        <v>30000</v>
      </c>
      <c r="U39" s="97">
        <v>30000</v>
      </c>
      <c r="V39" s="97"/>
    </row>
    <row r="40" spans="1:22" ht="47.25" outlineLevel="4">
      <c r="A40" s="36" t="s">
        <v>59</v>
      </c>
      <c r="B40" s="95"/>
      <c r="C40" s="92" t="s">
        <v>47</v>
      </c>
      <c r="D40" s="92" t="s">
        <v>51</v>
      </c>
      <c r="E40" s="92" t="s">
        <v>84</v>
      </c>
      <c r="F40" s="92" t="s">
        <v>0</v>
      </c>
      <c r="G40" s="92" t="s">
        <v>0</v>
      </c>
      <c r="H40" s="96"/>
      <c r="I40" s="96"/>
      <c r="J40" s="96"/>
      <c r="K40" s="96"/>
      <c r="L40" s="96"/>
      <c r="M40" s="98">
        <f>SUM(M41:M43)</f>
        <v>646700</v>
      </c>
      <c r="N40" s="98">
        <f aca="true" t="shared" si="6" ref="N40:U40">SUM(N41:N42)</f>
        <v>260000</v>
      </c>
      <c r="O40" s="98">
        <f t="shared" si="6"/>
        <v>260000</v>
      </c>
      <c r="P40" s="98">
        <f t="shared" si="6"/>
        <v>260000</v>
      </c>
      <c r="Q40" s="98">
        <f t="shared" si="6"/>
        <v>260000</v>
      </c>
      <c r="R40" s="98">
        <f t="shared" si="6"/>
        <v>260000</v>
      </c>
      <c r="S40" s="98">
        <f t="shared" si="6"/>
        <v>260000</v>
      </c>
      <c r="T40" s="98">
        <f t="shared" si="6"/>
        <v>260000</v>
      </c>
      <c r="U40" s="98">
        <f t="shared" si="6"/>
        <v>260000</v>
      </c>
      <c r="V40" s="98"/>
    </row>
    <row r="41" spans="1:22" ht="15.75" outlineLevel="4">
      <c r="A41" s="46" t="s">
        <v>1</v>
      </c>
      <c r="B41" s="99"/>
      <c r="C41" s="96" t="s">
        <v>47</v>
      </c>
      <c r="D41" s="96" t="s">
        <v>51</v>
      </c>
      <c r="E41" s="92" t="s">
        <v>84</v>
      </c>
      <c r="F41" s="96" t="s">
        <v>82</v>
      </c>
      <c r="G41" s="96" t="s">
        <v>2</v>
      </c>
      <c r="H41" s="96"/>
      <c r="I41" s="96"/>
      <c r="J41" s="96"/>
      <c r="K41" s="96"/>
      <c r="L41" s="96"/>
      <c r="M41" s="97">
        <v>389200</v>
      </c>
      <c r="N41" s="97">
        <v>200000</v>
      </c>
      <c r="O41" s="97">
        <v>200000</v>
      </c>
      <c r="P41" s="97">
        <v>200000</v>
      </c>
      <c r="Q41" s="97">
        <v>200000</v>
      </c>
      <c r="R41" s="97">
        <v>200000</v>
      </c>
      <c r="S41" s="97">
        <v>200000</v>
      </c>
      <c r="T41" s="97">
        <v>200000</v>
      </c>
      <c r="U41" s="97">
        <v>200000</v>
      </c>
      <c r="V41" s="97"/>
    </row>
    <row r="42" spans="1:22" ht="31.5" outlineLevel="4">
      <c r="A42" s="46" t="s">
        <v>3</v>
      </c>
      <c r="B42" s="99"/>
      <c r="C42" s="96" t="s">
        <v>47</v>
      </c>
      <c r="D42" s="96" t="s">
        <v>51</v>
      </c>
      <c r="E42" s="92" t="s">
        <v>84</v>
      </c>
      <c r="F42" s="96" t="s">
        <v>83</v>
      </c>
      <c r="G42" s="96" t="s">
        <v>4</v>
      </c>
      <c r="H42" s="96"/>
      <c r="I42" s="96"/>
      <c r="J42" s="96"/>
      <c r="K42" s="96"/>
      <c r="L42" s="96"/>
      <c r="M42" s="97">
        <v>117500</v>
      </c>
      <c r="N42" s="97">
        <v>60000</v>
      </c>
      <c r="O42" s="97">
        <v>60000</v>
      </c>
      <c r="P42" s="97">
        <v>60000</v>
      </c>
      <c r="Q42" s="97">
        <v>60000</v>
      </c>
      <c r="R42" s="97">
        <v>60000</v>
      </c>
      <c r="S42" s="97">
        <v>60000</v>
      </c>
      <c r="T42" s="97">
        <v>60000</v>
      </c>
      <c r="U42" s="97">
        <v>60000</v>
      </c>
      <c r="V42" s="97"/>
    </row>
    <row r="43" spans="1:22" ht="23.25" customHeight="1" outlineLevel="4">
      <c r="A43" s="41" t="s">
        <v>187</v>
      </c>
      <c r="B43" s="99"/>
      <c r="C43" s="96" t="s">
        <v>47</v>
      </c>
      <c r="D43" s="96" t="s">
        <v>51</v>
      </c>
      <c r="E43" s="92" t="s">
        <v>84</v>
      </c>
      <c r="F43" s="96" t="s">
        <v>191</v>
      </c>
      <c r="G43" s="96" t="s">
        <v>188</v>
      </c>
      <c r="H43" s="96"/>
      <c r="I43" s="96"/>
      <c r="J43" s="96"/>
      <c r="K43" s="96"/>
      <c r="L43" s="96"/>
      <c r="M43" s="97">
        <v>140000</v>
      </c>
      <c r="N43" s="97"/>
      <c r="O43" s="97"/>
      <c r="P43" s="97"/>
      <c r="Q43" s="97"/>
      <c r="R43" s="97"/>
      <c r="S43" s="97"/>
      <c r="T43" s="97"/>
      <c r="U43" s="97"/>
      <c r="V43" s="97"/>
    </row>
    <row r="44" spans="1:22" ht="47.25" outlineLevel="1">
      <c r="A44" s="36" t="s">
        <v>88</v>
      </c>
      <c r="B44" s="99"/>
      <c r="C44" s="96" t="s">
        <v>47</v>
      </c>
      <c r="D44" s="96" t="s">
        <v>51</v>
      </c>
      <c r="E44" s="96" t="s">
        <v>89</v>
      </c>
      <c r="F44" s="96" t="s">
        <v>0</v>
      </c>
      <c r="G44" s="96" t="s">
        <v>0</v>
      </c>
      <c r="H44" s="96"/>
      <c r="I44" s="96"/>
      <c r="J44" s="96"/>
      <c r="K44" s="96"/>
      <c r="L44" s="96"/>
      <c r="M44" s="98">
        <f aca="true" t="shared" si="7" ref="M44:U44">SUM(M45:M53)</f>
        <v>151000</v>
      </c>
      <c r="N44" s="98">
        <f t="shared" si="7"/>
        <v>138475</v>
      </c>
      <c r="O44" s="98">
        <f t="shared" si="7"/>
        <v>138475</v>
      </c>
      <c r="P44" s="98">
        <f t="shared" si="7"/>
        <v>138475</v>
      </c>
      <c r="Q44" s="98">
        <f t="shared" si="7"/>
        <v>138475</v>
      </c>
      <c r="R44" s="98">
        <f t="shared" si="7"/>
        <v>138475</v>
      </c>
      <c r="S44" s="98">
        <f t="shared" si="7"/>
        <v>138475</v>
      </c>
      <c r="T44" s="98">
        <f t="shared" si="7"/>
        <v>138475</v>
      </c>
      <c r="U44" s="98">
        <f t="shared" si="7"/>
        <v>138475</v>
      </c>
      <c r="V44" s="98"/>
    </row>
    <row r="45" spans="1:22" ht="15.75" outlineLevel="4">
      <c r="A45" s="46" t="s">
        <v>1</v>
      </c>
      <c r="B45" s="99"/>
      <c r="C45" s="96" t="s">
        <v>47</v>
      </c>
      <c r="D45" s="96" t="s">
        <v>51</v>
      </c>
      <c r="E45" s="96" t="s">
        <v>89</v>
      </c>
      <c r="F45" s="96" t="s">
        <v>82</v>
      </c>
      <c r="G45" s="96" t="s">
        <v>2</v>
      </c>
      <c r="H45" s="96"/>
      <c r="I45" s="96"/>
      <c r="J45" s="96"/>
      <c r="K45" s="96"/>
      <c r="L45" s="96"/>
      <c r="M45" s="97">
        <v>0</v>
      </c>
      <c r="N45" s="97">
        <v>39800</v>
      </c>
      <c r="O45" s="97">
        <v>39800</v>
      </c>
      <c r="P45" s="97">
        <v>39800</v>
      </c>
      <c r="Q45" s="97">
        <v>39800</v>
      </c>
      <c r="R45" s="97">
        <v>39800</v>
      </c>
      <c r="S45" s="97">
        <v>39800</v>
      </c>
      <c r="T45" s="97">
        <v>39800</v>
      </c>
      <c r="U45" s="97">
        <v>39800</v>
      </c>
      <c r="V45" s="97"/>
    </row>
    <row r="46" spans="1:22" ht="31.5" outlineLevel="4">
      <c r="A46" s="46" t="s">
        <v>3</v>
      </c>
      <c r="B46" s="99"/>
      <c r="C46" s="96" t="s">
        <v>47</v>
      </c>
      <c r="D46" s="96" t="s">
        <v>51</v>
      </c>
      <c r="E46" s="96" t="s">
        <v>89</v>
      </c>
      <c r="F46" s="96" t="s">
        <v>83</v>
      </c>
      <c r="G46" s="96" t="s">
        <v>4</v>
      </c>
      <c r="H46" s="96"/>
      <c r="I46" s="96"/>
      <c r="J46" s="96"/>
      <c r="K46" s="96"/>
      <c r="L46" s="96"/>
      <c r="M46" s="97">
        <v>0</v>
      </c>
      <c r="N46" s="97">
        <v>14100</v>
      </c>
      <c r="O46" s="97">
        <v>14100</v>
      </c>
      <c r="P46" s="97">
        <v>14100</v>
      </c>
      <c r="Q46" s="97">
        <v>14100</v>
      </c>
      <c r="R46" s="97">
        <v>14100</v>
      </c>
      <c r="S46" s="97">
        <v>14100</v>
      </c>
      <c r="T46" s="97">
        <v>14100</v>
      </c>
      <c r="U46" s="97">
        <v>14100</v>
      </c>
      <c r="V46" s="97"/>
    </row>
    <row r="47" spans="1:22" ht="15.75" outlineLevel="4">
      <c r="A47" s="46" t="s">
        <v>6</v>
      </c>
      <c r="B47" s="99"/>
      <c r="C47" s="96" t="s">
        <v>47</v>
      </c>
      <c r="D47" s="96" t="s">
        <v>51</v>
      </c>
      <c r="E47" s="96" t="s">
        <v>89</v>
      </c>
      <c r="F47" s="96" t="s">
        <v>66</v>
      </c>
      <c r="G47" s="96" t="s">
        <v>7</v>
      </c>
      <c r="H47" s="96"/>
      <c r="I47" s="96"/>
      <c r="J47" s="96"/>
      <c r="K47" s="96"/>
      <c r="L47" s="96"/>
      <c r="M47" s="97">
        <v>17000</v>
      </c>
      <c r="N47" s="97">
        <v>32335</v>
      </c>
      <c r="O47" s="97">
        <v>32335</v>
      </c>
      <c r="P47" s="97">
        <v>32335</v>
      </c>
      <c r="Q47" s="97">
        <v>32335</v>
      </c>
      <c r="R47" s="97">
        <v>32335</v>
      </c>
      <c r="S47" s="97">
        <v>32335</v>
      </c>
      <c r="T47" s="97">
        <v>32335</v>
      </c>
      <c r="U47" s="97">
        <v>32335</v>
      </c>
      <c r="V47" s="97"/>
    </row>
    <row r="48" spans="1:22" ht="15.75" outlineLevel="4">
      <c r="A48" s="46" t="s">
        <v>8</v>
      </c>
      <c r="B48" s="99"/>
      <c r="C48" s="96" t="s">
        <v>47</v>
      </c>
      <c r="D48" s="96" t="s">
        <v>51</v>
      </c>
      <c r="E48" s="96" t="s">
        <v>89</v>
      </c>
      <c r="F48" s="96" t="s">
        <v>67</v>
      </c>
      <c r="G48" s="96" t="s">
        <v>9</v>
      </c>
      <c r="H48" s="96"/>
      <c r="I48" s="96"/>
      <c r="J48" s="96"/>
      <c r="K48" s="96"/>
      <c r="L48" s="96"/>
      <c r="M48" s="97">
        <v>10000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  <c r="U48" s="97">
        <v>0</v>
      </c>
      <c r="V48" s="97"/>
    </row>
    <row r="49" spans="1:22" ht="15.75" outlineLevel="4">
      <c r="A49" s="46" t="s">
        <v>190</v>
      </c>
      <c r="B49" s="99"/>
      <c r="C49" s="96" t="s">
        <v>47</v>
      </c>
      <c r="D49" s="96" t="s">
        <v>51</v>
      </c>
      <c r="E49" s="96" t="s">
        <v>89</v>
      </c>
      <c r="F49" s="96" t="s">
        <v>67</v>
      </c>
      <c r="G49" s="96" t="s">
        <v>189</v>
      </c>
      <c r="H49" s="96"/>
      <c r="I49" s="96"/>
      <c r="J49" s="96"/>
      <c r="K49" s="96"/>
      <c r="L49" s="96"/>
      <c r="M49" s="97">
        <v>36000</v>
      </c>
      <c r="N49" s="97"/>
      <c r="O49" s="97"/>
      <c r="P49" s="97"/>
      <c r="Q49" s="97"/>
      <c r="R49" s="97"/>
      <c r="S49" s="97"/>
      <c r="T49" s="97"/>
      <c r="U49" s="97"/>
      <c r="V49" s="97"/>
    </row>
    <row r="50" spans="1:22" ht="31.5" outlineLevel="4">
      <c r="A50" s="46" t="s">
        <v>10</v>
      </c>
      <c r="B50" s="99"/>
      <c r="C50" s="96" t="s">
        <v>47</v>
      </c>
      <c r="D50" s="96" t="s">
        <v>51</v>
      </c>
      <c r="E50" s="96" t="s">
        <v>89</v>
      </c>
      <c r="F50" s="96" t="s">
        <v>67</v>
      </c>
      <c r="G50" s="96" t="s">
        <v>11</v>
      </c>
      <c r="H50" s="96"/>
      <c r="I50" s="96"/>
      <c r="J50" s="96"/>
      <c r="K50" s="96"/>
      <c r="L50" s="96"/>
      <c r="M50" s="97">
        <v>12000</v>
      </c>
      <c r="N50" s="97">
        <v>5870</v>
      </c>
      <c r="O50" s="97">
        <v>5870</v>
      </c>
      <c r="P50" s="97">
        <v>5870</v>
      </c>
      <c r="Q50" s="97">
        <v>5870</v>
      </c>
      <c r="R50" s="97">
        <v>5870</v>
      </c>
      <c r="S50" s="97">
        <v>5870</v>
      </c>
      <c r="T50" s="97">
        <v>5870</v>
      </c>
      <c r="U50" s="97">
        <v>5870</v>
      </c>
      <c r="V50" s="97"/>
    </row>
    <row r="51" spans="1:22" ht="51" customHeight="1" outlineLevel="4">
      <c r="A51" s="46" t="s">
        <v>12</v>
      </c>
      <c r="B51" s="99"/>
      <c r="C51" s="96" t="s">
        <v>47</v>
      </c>
      <c r="D51" s="96" t="s">
        <v>51</v>
      </c>
      <c r="E51" s="96" t="s">
        <v>89</v>
      </c>
      <c r="F51" s="96" t="s">
        <v>67</v>
      </c>
      <c r="G51" s="96" t="s">
        <v>13</v>
      </c>
      <c r="H51" s="96"/>
      <c r="I51" s="96"/>
      <c r="J51" s="96"/>
      <c r="K51" s="96"/>
      <c r="L51" s="96"/>
      <c r="M51" s="97">
        <v>15000</v>
      </c>
      <c r="N51" s="97">
        <v>10270</v>
      </c>
      <c r="O51" s="97">
        <v>10270</v>
      </c>
      <c r="P51" s="97">
        <v>10270</v>
      </c>
      <c r="Q51" s="97">
        <v>10270</v>
      </c>
      <c r="R51" s="97">
        <v>10270</v>
      </c>
      <c r="S51" s="97">
        <v>10270</v>
      </c>
      <c r="T51" s="97">
        <v>10270</v>
      </c>
      <c r="U51" s="97">
        <v>10270</v>
      </c>
      <c r="V51" s="97"/>
    </row>
    <row r="52" spans="1:22" ht="31.5" outlineLevel="4">
      <c r="A52" s="46" t="s">
        <v>14</v>
      </c>
      <c r="B52" s="99"/>
      <c r="C52" s="96" t="s">
        <v>47</v>
      </c>
      <c r="D52" s="96" t="s">
        <v>51</v>
      </c>
      <c r="E52" s="96" t="s">
        <v>89</v>
      </c>
      <c r="F52" s="96" t="s">
        <v>67</v>
      </c>
      <c r="G52" s="96" t="s">
        <v>15</v>
      </c>
      <c r="H52" s="96"/>
      <c r="I52" s="96"/>
      <c r="J52" s="96"/>
      <c r="K52" s="96"/>
      <c r="L52" s="96" t="s">
        <v>49</v>
      </c>
      <c r="M52" s="97">
        <v>46000</v>
      </c>
      <c r="N52" s="97">
        <v>28000</v>
      </c>
      <c r="O52" s="97">
        <v>28000</v>
      </c>
      <c r="P52" s="97">
        <v>28000</v>
      </c>
      <c r="Q52" s="97">
        <v>28000</v>
      </c>
      <c r="R52" s="97">
        <v>28000</v>
      </c>
      <c r="S52" s="97">
        <v>28000</v>
      </c>
      <c r="T52" s="97">
        <v>28000</v>
      </c>
      <c r="U52" s="97">
        <v>28000</v>
      </c>
      <c r="V52" s="97"/>
    </row>
    <row r="53" spans="1:22" ht="31.5" outlineLevel="4">
      <c r="A53" s="46" t="s">
        <v>14</v>
      </c>
      <c r="B53" s="99"/>
      <c r="C53" s="96" t="s">
        <v>47</v>
      </c>
      <c r="D53" s="96" t="s">
        <v>51</v>
      </c>
      <c r="E53" s="96" t="s">
        <v>89</v>
      </c>
      <c r="F53" s="96" t="s">
        <v>67</v>
      </c>
      <c r="G53" s="96" t="s">
        <v>15</v>
      </c>
      <c r="H53" s="96"/>
      <c r="I53" s="96"/>
      <c r="J53" s="96"/>
      <c r="K53" s="96"/>
      <c r="L53" s="96" t="s">
        <v>50</v>
      </c>
      <c r="M53" s="97">
        <v>15000</v>
      </c>
      <c r="N53" s="97">
        <v>8100</v>
      </c>
      <c r="O53" s="97">
        <v>8100</v>
      </c>
      <c r="P53" s="97">
        <v>8100</v>
      </c>
      <c r="Q53" s="97">
        <v>8100</v>
      </c>
      <c r="R53" s="97">
        <v>8100</v>
      </c>
      <c r="S53" s="97">
        <v>8100</v>
      </c>
      <c r="T53" s="97">
        <v>8100</v>
      </c>
      <c r="U53" s="97">
        <v>8100</v>
      </c>
      <c r="V53" s="97"/>
    </row>
    <row r="54" spans="1:22" ht="15.75" outlineLevel="4">
      <c r="A54" s="48" t="s">
        <v>91</v>
      </c>
      <c r="B54" s="72"/>
      <c r="C54" s="73" t="s">
        <v>47</v>
      </c>
      <c r="D54" s="73" t="s">
        <v>92</v>
      </c>
      <c r="E54" s="73" t="s">
        <v>93</v>
      </c>
      <c r="F54" s="73" t="s">
        <v>0</v>
      </c>
      <c r="G54" s="73" t="s">
        <v>0</v>
      </c>
      <c r="H54" s="73"/>
      <c r="I54" s="73"/>
      <c r="J54" s="73"/>
      <c r="K54" s="73"/>
      <c r="L54" s="73"/>
      <c r="M54" s="100">
        <f aca="true" t="shared" si="8" ref="M54:U54">SUM(M55)</f>
        <v>5000</v>
      </c>
      <c r="N54" s="100">
        <f t="shared" si="8"/>
        <v>500</v>
      </c>
      <c r="O54" s="100">
        <f t="shared" si="8"/>
        <v>500</v>
      </c>
      <c r="P54" s="100">
        <f t="shared" si="8"/>
        <v>500</v>
      </c>
      <c r="Q54" s="100">
        <f t="shared" si="8"/>
        <v>500</v>
      </c>
      <c r="R54" s="100">
        <f t="shared" si="8"/>
        <v>500</v>
      </c>
      <c r="S54" s="100">
        <f t="shared" si="8"/>
        <v>500</v>
      </c>
      <c r="T54" s="100">
        <f t="shared" si="8"/>
        <v>500</v>
      </c>
      <c r="U54" s="100">
        <f t="shared" si="8"/>
        <v>500</v>
      </c>
      <c r="V54" s="100"/>
    </row>
    <row r="55" spans="1:22" ht="15.75" outlineLevel="4">
      <c r="A55" s="46" t="s">
        <v>94</v>
      </c>
      <c r="B55" s="99"/>
      <c r="C55" s="96" t="s">
        <v>47</v>
      </c>
      <c r="D55" s="96" t="s">
        <v>92</v>
      </c>
      <c r="E55" s="96" t="s">
        <v>95</v>
      </c>
      <c r="F55" s="96" t="s">
        <v>96</v>
      </c>
      <c r="G55" s="96" t="s">
        <v>5</v>
      </c>
      <c r="H55" s="96"/>
      <c r="I55" s="96"/>
      <c r="J55" s="96"/>
      <c r="K55" s="96"/>
      <c r="L55" s="96"/>
      <c r="M55" s="97">
        <v>5000</v>
      </c>
      <c r="N55" s="97">
        <v>500</v>
      </c>
      <c r="O55" s="97">
        <v>500</v>
      </c>
      <c r="P55" s="97">
        <v>500</v>
      </c>
      <c r="Q55" s="97">
        <v>500</v>
      </c>
      <c r="R55" s="97">
        <v>500</v>
      </c>
      <c r="S55" s="97">
        <v>500</v>
      </c>
      <c r="T55" s="97">
        <v>500</v>
      </c>
      <c r="U55" s="97">
        <v>500</v>
      </c>
      <c r="V55" s="97"/>
    </row>
    <row r="56" spans="1:22" ht="31.5" outlineLevel="4">
      <c r="A56" s="48" t="s">
        <v>97</v>
      </c>
      <c r="B56" s="72"/>
      <c r="C56" s="73" t="s">
        <v>47</v>
      </c>
      <c r="D56" s="73" t="s">
        <v>98</v>
      </c>
      <c r="E56" s="80" t="s">
        <v>74</v>
      </c>
      <c r="F56" s="73" t="s">
        <v>0</v>
      </c>
      <c r="G56" s="73" t="s">
        <v>0</v>
      </c>
      <c r="H56" s="73"/>
      <c r="I56" s="73"/>
      <c r="J56" s="73"/>
      <c r="K56" s="73"/>
      <c r="L56" s="73"/>
      <c r="M56" s="100">
        <f>SUM(M57)</f>
        <v>11</v>
      </c>
      <c r="N56" s="100" t="e">
        <f>SUM(#REF!+N57)</f>
        <v>#REF!</v>
      </c>
      <c r="O56" s="100" t="e">
        <f>SUM(#REF!+O57)</f>
        <v>#REF!</v>
      </c>
      <c r="P56" s="100" t="e">
        <f>SUM(#REF!+P57)</f>
        <v>#REF!</v>
      </c>
      <c r="Q56" s="100" t="e">
        <f>SUM(#REF!+Q57)</f>
        <v>#REF!</v>
      </c>
      <c r="R56" s="100" t="e">
        <f>SUM(#REF!+R57)</f>
        <v>#REF!</v>
      </c>
      <c r="S56" s="100" t="e">
        <f>SUM(#REF!+S57)</f>
        <v>#REF!</v>
      </c>
      <c r="T56" s="100" t="e">
        <f>SUM(#REF!+T57)</f>
        <v>#REF!</v>
      </c>
      <c r="U56" s="100" t="e">
        <f>SUM(#REF!+U57)</f>
        <v>#REF!</v>
      </c>
      <c r="V56" s="100"/>
    </row>
    <row r="57" spans="1:22" ht="47.25">
      <c r="A57" s="41" t="s">
        <v>199</v>
      </c>
      <c r="B57" s="99"/>
      <c r="C57" s="96" t="s">
        <v>47</v>
      </c>
      <c r="D57" s="96" t="s">
        <v>98</v>
      </c>
      <c r="E57" s="96" t="s">
        <v>99</v>
      </c>
      <c r="F57" s="96" t="s">
        <v>0</v>
      </c>
      <c r="G57" s="96" t="s">
        <v>0</v>
      </c>
      <c r="H57" s="96"/>
      <c r="I57" s="96"/>
      <c r="J57" s="96"/>
      <c r="K57" s="96"/>
      <c r="L57" s="96"/>
      <c r="M57" s="97">
        <v>11</v>
      </c>
      <c r="N57" s="97" t="e">
        <f>SUM(#REF!+N58)</f>
        <v>#REF!</v>
      </c>
      <c r="O57" s="97" t="e">
        <f>SUM(#REF!+O58)</f>
        <v>#REF!</v>
      </c>
      <c r="P57" s="97" t="e">
        <f>SUM(#REF!+P58)</f>
        <v>#REF!</v>
      </c>
      <c r="Q57" s="97" t="e">
        <f>SUM(#REF!+Q58)</f>
        <v>#REF!</v>
      </c>
      <c r="R57" s="97" t="e">
        <f>SUM(#REF!+R58)</f>
        <v>#REF!</v>
      </c>
      <c r="S57" s="97" t="e">
        <f>SUM(#REF!+S58)</f>
        <v>#REF!</v>
      </c>
      <c r="T57" s="97" t="e">
        <f>SUM(#REF!+T58)</f>
        <v>#REF!</v>
      </c>
      <c r="U57" s="97" t="e">
        <f>SUM(#REF!+U58)</f>
        <v>#REF!</v>
      </c>
      <c r="V57" s="97"/>
    </row>
    <row r="58" spans="1:22" ht="63">
      <c r="A58" s="49" t="s">
        <v>100</v>
      </c>
      <c r="B58" s="99"/>
      <c r="C58" s="96" t="s">
        <v>47</v>
      </c>
      <c r="D58" s="96" t="s">
        <v>98</v>
      </c>
      <c r="E58" s="96" t="s">
        <v>101</v>
      </c>
      <c r="F58" s="96" t="s">
        <v>0</v>
      </c>
      <c r="G58" s="96" t="s">
        <v>0</v>
      </c>
      <c r="H58" s="96"/>
      <c r="I58" s="96"/>
      <c r="J58" s="96"/>
      <c r="K58" s="96"/>
      <c r="L58" s="96"/>
      <c r="M58" s="97">
        <f>SUM(M59:M61)</f>
        <v>11</v>
      </c>
      <c r="N58" s="97">
        <f aca="true" t="shared" si="9" ref="N58:U58">SUM(N59)</f>
        <v>36500</v>
      </c>
      <c r="O58" s="97">
        <f t="shared" si="9"/>
        <v>36500</v>
      </c>
      <c r="P58" s="97">
        <f t="shared" si="9"/>
        <v>36500</v>
      </c>
      <c r="Q58" s="97">
        <f t="shared" si="9"/>
        <v>36500</v>
      </c>
      <c r="R58" s="97">
        <f t="shared" si="9"/>
        <v>36500</v>
      </c>
      <c r="S58" s="97">
        <f t="shared" si="9"/>
        <v>36500</v>
      </c>
      <c r="T58" s="97">
        <f t="shared" si="9"/>
        <v>36500</v>
      </c>
      <c r="U58" s="97">
        <f t="shared" si="9"/>
        <v>36500</v>
      </c>
      <c r="V58" s="97"/>
    </row>
    <row r="59" spans="1:22" ht="13.5" customHeight="1">
      <c r="A59" s="46" t="s">
        <v>94</v>
      </c>
      <c r="B59" s="99"/>
      <c r="C59" s="96" t="s">
        <v>47</v>
      </c>
      <c r="D59" s="96" t="s">
        <v>98</v>
      </c>
      <c r="E59" s="96" t="s">
        <v>101</v>
      </c>
      <c r="F59" s="96" t="s">
        <v>67</v>
      </c>
      <c r="G59" s="96" t="s">
        <v>180</v>
      </c>
      <c r="H59" s="96"/>
      <c r="I59" s="96"/>
      <c r="J59" s="96"/>
      <c r="K59" s="96"/>
      <c r="L59" s="96"/>
      <c r="M59" s="97"/>
      <c r="N59" s="97">
        <v>36500</v>
      </c>
      <c r="O59" s="97">
        <v>36500</v>
      </c>
      <c r="P59" s="97">
        <v>36500</v>
      </c>
      <c r="Q59" s="97">
        <v>36500</v>
      </c>
      <c r="R59" s="97">
        <v>36500</v>
      </c>
      <c r="S59" s="97">
        <v>36500</v>
      </c>
      <c r="T59" s="97">
        <v>36500</v>
      </c>
      <c r="U59" s="97">
        <v>36500</v>
      </c>
      <c r="V59" s="97"/>
    </row>
    <row r="60" spans="1:22" ht="15.75">
      <c r="A60" s="46" t="s">
        <v>94</v>
      </c>
      <c r="B60" s="99"/>
      <c r="C60" s="96" t="s">
        <v>47</v>
      </c>
      <c r="D60" s="96" t="s">
        <v>98</v>
      </c>
      <c r="E60" s="96" t="s">
        <v>101</v>
      </c>
      <c r="F60" s="96" t="s">
        <v>102</v>
      </c>
      <c r="G60" s="96" t="s">
        <v>181</v>
      </c>
      <c r="H60" s="96"/>
      <c r="I60" s="96"/>
      <c r="J60" s="96"/>
      <c r="K60" s="96"/>
      <c r="L60" s="96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1:22" ht="31.5">
      <c r="A61" s="46" t="s">
        <v>14</v>
      </c>
      <c r="B61" s="99"/>
      <c r="C61" s="96" t="s">
        <v>47</v>
      </c>
      <c r="D61" s="96" t="s">
        <v>98</v>
      </c>
      <c r="E61" s="96" t="s">
        <v>101</v>
      </c>
      <c r="F61" s="96" t="s">
        <v>67</v>
      </c>
      <c r="G61" s="96" t="s">
        <v>50</v>
      </c>
      <c r="H61" s="96"/>
      <c r="I61" s="96"/>
      <c r="J61" s="96"/>
      <c r="K61" s="96"/>
      <c r="L61" s="96"/>
      <c r="M61" s="97">
        <v>11</v>
      </c>
      <c r="N61" s="97"/>
      <c r="O61" s="97"/>
      <c r="P61" s="97"/>
      <c r="Q61" s="97"/>
      <c r="R61" s="97"/>
      <c r="S61" s="97"/>
      <c r="T61" s="97"/>
      <c r="U61" s="97"/>
      <c r="V61" s="97"/>
    </row>
    <row r="62" spans="1:22" ht="13.5" customHeight="1">
      <c r="A62" s="50" t="s">
        <v>103</v>
      </c>
      <c r="B62" s="99"/>
      <c r="C62" s="96" t="s">
        <v>80</v>
      </c>
      <c r="D62" s="96" t="s">
        <v>52</v>
      </c>
      <c r="E62" s="101" t="s">
        <v>74</v>
      </c>
      <c r="F62" s="101" t="s">
        <v>0</v>
      </c>
      <c r="G62" s="101" t="s">
        <v>0</v>
      </c>
      <c r="H62" s="96"/>
      <c r="I62" s="96"/>
      <c r="J62" s="96"/>
      <c r="K62" s="96"/>
      <c r="L62" s="96"/>
      <c r="M62" s="102">
        <f aca="true" t="shared" si="10" ref="M62:U62">SUM(M63)</f>
        <v>70800</v>
      </c>
      <c r="N62" s="102">
        <f t="shared" si="10"/>
        <v>38200</v>
      </c>
      <c r="O62" s="102">
        <f t="shared" si="10"/>
        <v>38200</v>
      </c>
      <c r="P62" s="102">
        <f t="shared" si="10"/>
        <v>38200</v>
      </c>
      <c r="Q62" s="102">
        <f t="shared" si="10"/>
        <v>38200</v>
      </c>
      <c r="R62" s="102">
        <f t="shared" si="10"/>
        <v>38200</v>
      </c>
      <c r="S62" s="102">
        <f t="shared" si="10"/>
        <v>38200</v>
      </c>
      <c r="T62" s="102">
        <f t="shared" si="10"/>
        <v>38200</v>
      </c>
      <c r="U62" s="102">
        <f t="shared" si="10"/>
        <v>38200</v>
      </c>
      <c r="V62" s="102"/>
    </row>
    <row r="63" spans="1:22" ht="32.25">
      <c r="A63" s="51" t="s">
        <v>104</v>
      </c>
      <c r="B63" s="72"/>
      <c r="C63" s="73" t="s">
        <v>80</v>
      </c>
      <c r="D63" s="73" t="s">
        <v>72</v>
      </c>
      <c r="E63" s="103" t="s">
        <v>105</v>
      </c>
      <c r="F63" s="73" t="s">
        <v>0</v>
      </c>
      <c r="G63" s="73" t="s">
        <v>0</v>
      </c>
      <c r="H63" s="73"/>
      <c r="I63" s="73"/>
      <c r="J63" s="73"/>
      <c r="K63" s="73"/>
      <c r="L63" s="73"/>
      <c r="M63" s="100">
        <f aca="true" t="shared" si="11" ref="M63:U63">SUM(M64:M66)</f>
        <v>70800</v>
      </c>
      <c r="N63" s="100">
        <f t="shared" si="11"/>
        <v>38200</v>
      </c>
      <c r="O63" s="100">
        <f t="shared" si="11"/>
        <v>38200</v>
      </c>
      <c r="P63" s="100">
        <f t="shared" si="11"/>
        <v>38200</v>
      </c>
      <c r="Q63" s="100">
        <f t="shared" si="11"/>
        <v>38200</v>
      </c>
      <c r="R63" s="100">
        <f t="shared" si="11"/>
        <v>38200</v>
      </c>
      <c r="S63" s="100">
        <f t="shared" si="11"/>
        <v>38200</v>
      </c>
      <c r="T63" s="100">
        <f t="shared" si="11"/>
        <v>38200</v>
      </c>
      <c r="U63" s="100">
        <f t="shared" si="11"/>
        <v>38200</v>
      </c>
      <c r="V63" s="100"/>
    </row>
    <row r="64" spans="1:22" ht="15.75">
      <c r="A64" s="46" t="s">
        <v>1</v>
      </c>
      <c r="B64" s="99"/>
      <c r="C64" s="96" t="s">
        <v>80</v>
      </c>
      <c r="D64" s="96" t="s">
        <v>72</v>
      </c>
      <c r="E64" s="96" t="s">
        <v>106</v>
      </c>
      <c r="F64" s="96" t="s">
        <v>82</v>
      </c>
      <c r="G64" s="96" t="s">
        <v>2</v>
      </c>
      <c r="H64" s="96"/>
      <c r="I64" s="96"/>
      <c r="J64" s="96"/>
      <c r="K64" s="96"/>
      <c r="L64" s="96"/>
      <c r="M64" s="97">
        <v>23400</v>
      </c>
      <c r="N64" s="97">
        <v>17700</v>
      </c>
      <c r="O64" s="97">
        <v>17700</v>
      </c>
      <c r="P64" s="97">
        <v>17700</v>
      </c>
      <c r="Q64" s="97">
        <v>17700</v>
      </c>
      <c r="R64" s="97">
        <v>17700</v>
      </c>
      <c r="S64" s="97">
        <v>17700</v>
      </c>
      <c r="T64" s="97">
        <v>17700</v>
      </c>
      <c r="U64" s="97">
        <v>17700</v>
      </c>
      <c r="V64" s="97"/>
    </row>
    <row r="65" spans="1:22" ht="13.5" customHeight="1">
      <c r="A65" s="46" t="s">
        <v>3</v>
      </c>
      <c r="B65" s="99"/>
      <c r="C65" s="96" t="s">
        <v>80</v>
      </c>
      <c r="D65" s="96" t="s">
        <v>72</v>
      </c>
      <c r="E65" s="96" t="s">
        <v>106</v>
      </c>
      <c r="F65" s="96" t="s">
        <v>83</v>
      </c>
      <c r="G65" s="96" t="s">
        <v>4</v>
      </c>
      <c r="H65" s="96"/>
      <c r="I65" s="96"/>
      <c r="J65" s="96"/>
      <c r="K65" s="96"/>
      <c r="L65" s="96"/>
      <c r="M65" s="97">
        <v>7100</v>
      </c>
      <c r="N65" s="97">
        <v>5300</v>
      </c>
      <c r="O65" s="97">
        <v>5300</v>
      </c>
      <c r="P65" s="97">
        <v>5300</v>
      </c>
      <c r="Q65" s="97">
        <v>5300</v>
      </c>
      <c r="R65" s="97">
        <v>5300</v>
      </c>
      <c r="S65" s="97">
        <v>5300</v>
      </c>
      <c r="T65" s="97">
        <v>5300</v>
      </c>
      <c r="U65" s="97">
        <v>5300</v>
      </c>
      <c r="V65" s="97"/>
    </row>
    <row r="66" spans="1:22" ht="13.5" customHeight="1">
      <c r="A66" s="46" t="s">
        <v>14</v>
      </c>
      <c r="B66" s="99"/>
      <c r="C66" s="96" t="s">
        <v>80</v>
      </c>
      <c r="D66" s="96" t="s">
        <v>72</v>
      </c>
      <c r="E66" s="96" t="s">
        <v>106</v>
      </c>
      <c r="F66" s="96" t="s">
        <v>67</v>
      </c>
      <c r="G66" s="96" t="s">
        <v>15</v>
      </c>
      <c r="H66" s="96"/>
      <c r="I66" s="96"/>
      <c r="J66" s="96"/>
      <c r="K66" s="96"/>
      <c r="L66" s="96" t="s">
        <v>50</v>
      </c>
      <c r="M66" s="97">
        <v>40300</v>
      </c>
      <c r="N66" s="97">
        <v>15200</v>
      </c>
      <c r="O66" s="97">
        <v>15200</v>
      </c>
      <c r="P66" s="97">
        <v>15200</v>
      </c>
      <c r="Q66" s="97">
        <v>15200</v>
      </c>
      <c r="R66" s="97">
        <v>15200</v>
      </c>
      <c r="S66" s="97">
        <v>15200</v>
      </c>
      <c r="T66" s="97">
        <v>15200</v>
      </c>
      <c r="U66" s="97">
        <v>15200</v>
      </c>
      <c r="V66" s="97"/>
    </row>
    <row r="67" spans="1:22" ht="18" customHeight="1">
      <c r="A67" s="50" t="s">
        <v>107</v>
      </c>
      <c r="B67" s="104"/>
      <c r="C67" s="101" t="s">
        <v>72</v>
      </c>
      <c r="D67" s="101" t="s">
        <v>52</v>
      </c>
      <c r="E67" s="80" t="s">
        <v>74</v>
      </c>
      <c r="F67" s="101" t="s">
        <v>0</v>
      </c>
      <c r="G67" s="101" t="s">
        <v>0</v>
      </c>
      <c r="H67" s="101"/>
      <c r="I67" s="101"/>
      <c r="J67" s="101"/>
      <c r="K67" s="101"/>
      <c r="L67" s="101"/>
      <c r="M67" s="102">
        <f aca="true" t="shared" si="12" ref="M67:U67">SUM(M68)</f>
        <v>1170400</v>
      </c>
      <c r="N67" s="102" t="e">
        <f t="shared" si="12"/>
        <v>#REF!</v>
      </c>
      <c r="O67" s="102" t="e">
        <f t="shared" si="12"/>
        <v>#REF!</v>
      </c>
      <c r="P67" s="102" t="e">
        <f t="shared" si="12"/>
        <v>#REF!</v>
      </c>
      <c r="Q67" s="102" t="e">
        <f t="shared" si="12"/>
        <v>#REF!</v>
      </c>
      <c r="R67" s="102" t="e">
        <f t="shared" si="12"/>
        <v>#REF!</v>
      </c>
      <c r="S67" s="102" t="e">
        <f t="shared" si="12"/>
        <v>#REF!</v>
      </c>
      <c r="T67" s="102" t="e">
        <f t="shared" si="12"/>
        <v>#REF!</v>
      </c>
      <c r="U67" s="102" t="e">
        <f t="shared" si="12"/>
        <v>#REF!</v>
      </c>
      <c r="V67" s="102"/>
    </row>
    <row r="68" spans="1:22" ht="17.25" customHeight="1" thickBot="1">
      <c r="A68" s="52" t="s">
        <v>108</v>
      </c>
      <c r="B68" s="72"/>
      <c r="C68" s="73" t="s">
        <v>72</v>
      </c>
      <c r="D68" s="73" t="s">
        <v>71</v>
      </c>
      <c r="E68" s="80" t="s">
        <v>74</v>
      </c>
      <c r="F68" s="73" t="s">
        <v>0</v>
      </c>
      <c r="G68" s="73" t="s">
        <v>0</v>
      </c>
      <c r="H68" s="73"/>
      <c r="I68" s="73"/>
      <c r="J68" s="73"/>
      <c r="K68" s="73"/>
      <c r="L68" s="73"/>
      <c r="M68" s="100">
        <f>SUM(M69+M72+M76)</f>
        <v>1170400</v>
      </c>
      <c r="N68" s="100" t="e">
        <f>SUM(N69+N72+N76+#REF!)</f>
        <v>#REF!</v>
      </c>
      <c r="O68" s="100" t="e">
        <f>SUM(O69+O72+O76+#REF!)</f>
        <v>#REF!</v>
      </c>
      <c r="P68" s="100" t="e">
        <f>SUM(P69+P72+P76+#REF!)</f>
        <v>#REF!</v>
      </c>
      <c r="Q68" s="100" t="e">
        <f>SUM(Q69+Q72+Q76+#REF!)</f>
        <v>#REF!</v>
      </c>
      <c r="R68" s="100" t="e">
        <f>SUM(R69+R72+R76+#REF!)</f>
        <v>#REF!</v>
      </c>
      <c r="S68" s="100" t="e">
        <f>SUM(S69+S72+S76+#REF!)</f>
        <v>#REF!</v>
      </c>
      <c r="T68" s="100" t="e">
        <f>SUM(T69+T72+T76+#REF!)</f>
        <v>#REF!</v>
      </c>
      <c r="U68" s="100" t="e">
        <f>SUM(U69+U72+U76+#REF!)</f>
        <v>#REF!</v>
      </c>
      <c r="V68" s="100"/>
    </row>
    <row r="69" spans="1:22" ht="54" customHeight="1">
      <c r="A69" s="36" t="s">
        <v>58</v>
      </c>
      <c r="B69" s="104"/>
      <c r="C69" s="101" t="s">
        <v>72</v>
      </c>
      <c r="D69" s="101" t="s">
        <v>71</v>
      </c>
      <c r="E69" s="101" t="s">
        <v>109</v>
      </c>
      <c r="F69" s="101" t="s">
        <v>0</v>
      </c>
      <c r="G69" s="101" t="s">
        <v>0</v>
      </c>
      <c r="H69" s="101"/>
      <c r="I69" s="101"/>
      <c r="J69" s="101"/>
      <c r="K69" s="101"/>
      <c r="L69" s="101"/>
      <c r="M69" s="98">
        <f aca="true" t="shared" si="13" ref="M69:U69">SUM(M70:M71)</f>
        <v>961400</v>
      </c>
      <c r="N69" s="98">
        <f t="shared" si="13"/>
        <v>130000</v>
      </c>
      <c r="O69" s="98">
        <f t="shared" si="13"/>
        <v>130000</v>
      </c>
      <c r="P69" s="98">
        <f t="shared" si="13"/>
        <v>130000</v>
      </c>
      <c r="Q69" s="98">
        <f t="shared" si="13"/>
        <v>130000</v>
      </c>
      <c r="R69" s="98">
        <f t="shared" si="13"/>
        <v>130000</v>
      </c>
      <c r="S69" s="98">
        <f t="shared" si="13"/>
        <v>130000</v>
      </c>
      <c r="T69" s="98">
        <f t="shared" si="13"/>
        <v>130000</v>
      </c>
      <c r="U69" s="98">
        <f t="shared" si="13"/>
        <v>130000</v>
      </c>
      <c r="V69" s="98"/>
    </row>
    <row r="70" spans="1:22" ht="22.5" customHeight="1">
      <c r="A70" s="46" t="s">
        <v>1</v>
      </c>
      <c r="B70" s="99"/>
      <c r="C70" s="96" t="s">
        <v>72</v>
      </c>
      <c r="D70" s="96" t="s">
        <v>71</v>
      </c>
      <c r="E70" s="101" t="s">
        <v>109</v>
      </c>
      <c r="F70" s="96" t="s">
        <v>82</v>
      </c>
      <c r="G70" s="96" t="s">
        <v>2</v>
      </c>
      <c r="H70" s="96"/>
      <c r="I70" s="96"/>
      <c r="J70" s="96"/>
      <c r="K70" s="96"/>
      <c r="L70" s="96"/>
      <c r="M70" s="105">
        <v>750000</v>
      </c>
      <c r="N70" s="105">
        <v>100000</v>
      </c>
      <c r="O70" s="105">
        <v>100000</v>
      </c>
      <c r="P70" s="105">
        <v>100000</v>
      </c>
      <c r="Q70" s="105">
        <v>100000</v>
      </c>
      <c r="R70" s="105">
        <v>100000</v>
      </c>
      <c r="S70" s="105">
        <v>100000</v>
      </c>
      <c r="T70" s="105">
        <v>100000</v>
      </c>
      <c r="U70" s="105">
        <v>100000</v>
      </c>
      <c r="V70" s="105"/>
    </row>
    <row r="71" spans="1:22" ht="31.5">
      <c r="A71" s="46" t="s">
        <v>3</v>
      </c>
      <c r="B71" s="99"/>
      <c r="C71" s="96" t="s">
        <v>72</v>
      </c>
      <c r="D71" s="96" t="s">
        <v>71</v>
      </c>
      <c r="E71" s="101" t="s">
        <v>109</v>
      </c>
      <c r="F71" s="96" t="s">
        <v>83</v>
      </c>
      <c r="G71" s="96" t="s">
        <v>4</v>
      </c>
      <c r="H71" s="96"/>
      <c r="I71" s="96"/>
      <c r="J71" s="96"/>
      <c r="K71" s="96"/>
      <c r="L71" s="96"/>
      <c r="M71" s="97">
        <v>211400</v>
      </c>
      <c r="N71" s="97">
        <v>30000</v>
      </c>
      <c r="O71" s="97">
        <v>30000</v>
      </c>
      <c r="P71" s="97">
        <v>30000</v>
      </c>
      <c r="Q71" s="97">
        <v>30000</v>
      </c>
      <c r="R71" s="97">
        <v>30000</v>
      </c>
      <c r="S71" s="97">
        <v>30000</v>
      </c>
      <c r="T71" s="97">
        <v>30000</v>
      </c>
      <c r="U71" s="97">
        <v>30000</v>
      </c>
      <c r="V71" s="97"/>
    </row>
    <row r="72" spans="1:22" ht="47.25">
      <c r="A72" s="36" t="s">
        <v>59</v>
      </c>
      <c r="B72" s="99"/>
      <c r="C72" s="96" t="s">
        <v>72</v>
      </c>
      <c r="D72" s="96" t="s">
        <v>71</v>
      </c>
      <c r="E72" s="101" t="s">
        <v>110</v>
      </c>
      <c r="F72" s="96" t="s">
        <v>0</v>
      </c>
      <c r="G72" s="96" t="s">
        <v>0</v>
      </c>
      <c r="H72" s="96"/>
      <c r="I72" s="96"/>
      <c r="J72" s="96"/>
      <c r="K72" s="96"/>
      <c r="L72" s="96"/>
      <c r="M72" s="98">
        <f aca="true" t="shared" si="14" ref="M72:U72">SUM(M73:M75)</f>
        <v>10000</v>
      </c>
      <c r="N72" s="98">
        <f t="shared" si="14"/>
        <v>255000</v>
      </c>
      <c r="O72" s="98">
        <f t="shared" si="14"/>
        <v>255000</v>
      </c>
      <c r="P72" s="98">
        <f t="shared" si="14"/>
        <v>255000</v>
      </c>
      <c r="Q72" s="98">
        <f t="shared" si="14"/>
        <v>255000</v>
      </c>
      <c r="R72" s="98">
        <f t="shared" si="14"/>
        <v>255000</v>
      </c>
      <c r="S72" s="98">
        <f t="shared" si="14"/>
        <v>255000</v>
      </c>
      <c r="T72" s="98">
        <f t="shared" si="14"/>
        <v>255000</v>
      </c>
      <c r="U72" s="98">
        <f t="shared" si="14"/>
        <v>255000</v>
      </c>
      <c r="V72" s="98"/>
    </row>
    <row r="73" spans="1:22" ht="15.75">
      <c r="A73" s="46" t="s">
        <v>1</v>
      </c>
      <c r="B73" s="99"/>
      <c r="C73" s="96" t="s">
        <v>72</v>
      </c>
      <c r="D73" s="96" t="s">
        <v>71</v>
      </c>
      <c r="E73" s="101" t="s">
        <v>110</v>
      </c>
      <c r="F73" s="96" t="s">
        <v>82</v>
      </c>
      <c r="G73" s="96" t="s">
        <v>2</v>
      </c>
      <c r="H73" s="96"/>
      <c r="I73" s="96"/>
      <c r="J73" s="96"/>
      <c r="K73" s="96"/>
      <c r="L73" s="96"/>
      <c r="M73" s="97"/>
      <c r="N73" s="97">
        <v>195000</v>
      </c>
      <c r="O73" s="97">
        <v>195000</v>
      </c>
      <c r="P73" s="97">
        <v>195000</v>
      </c>
      <c r="Q73" s="97">
        <v>195000</v>
      </c>
      <c r="R73" s="97">
        <v>195000</v>
      </c>
      <c r="S73" s="97">
        <v>195000</v>
      </c>
      <c r="T73" s="97">
        <v>195000</v>
      </c>
      <c r="U73" s="97">
        <v>195000</v>
      </c>
      <c r="V73" s="97"/>
    </row>
    <row r="74" spans="1:22" ht="31.5">
      <c r="A74" s="46" t="s">
        <v>3</v>
      </c>
      <c r="B74" s="99"/>
      <c r="C74" s="96" t="s">
        <v>72</v>
      </c>
      <c r="D74" s="96" t="s">
        <v>71</v>
      </c>
      <c r="E74" s="101" t="s">
        <v>110</v>
      </c>
      <c r="F74" s="96" t="s">
        <v>83</v>
      </c>
      <c r="G74" s="96" t="s">
        <v>4</v>
      </c>
      <c r="H74" s="96"/>
      <c r="I74" s="96"/>
      <c r="J74" s="96"/>
      <c r="K74" s="96"/>
      <c r="L74" s="96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1:22" ht="31.5">
      <c r="A75" s="41" t="s">
        <v>111</v>
      </c>
      <c r="B75" s="53"/>
      <c r="C75" s="96" t="s">
        <v>72</v>
      </c>
      <c r="D75" s="96" t="s">
        <v>71</v>
      </c>
      <c r="E75" s="101" t="s">
        <v>110</v>
      </c>
      <c r="F75" s="96" t="s">
        <v>112</v>
      </c>
      <c r="G75" s="96" t="s">
        <v>5</v>
      </c>
      <c r="H75" s="96"/>
      <c r="I75" s="96"/>
      <c r="J75" s="96"/>
      <c r="K75" s="96"/>
      <c r="L75" s="96"/>
      <c r="M75" s="97">
        <v>10000</v>
      </c>
      <c r="N75" s="97">
        <v>60000</v>
      </c>
      <c r="O75" s="97">
        <v>60000</v>
      </c>
      <c r="P75" s="97">
        <v>60000</v>
      </c>
      <c r="Q75" s="97">
        <v>60000</v>
      </c>
      <c r="R75" s="97">
        <v>60000</v>
      </c>
      <c r="S75" s="97">
        <v>60000</v>
      </c>
      <c r="T75" s="97">
        <v>60000</v>
      </c>
      <c r="U75" s="97">
        <v>60000</v>
      </c>
      <c r="V75" s="97"/>
    </row>
    <row r="76" spans="1:22" ht="78.75">
      <c r="A76" s="36" t="s">
        <v>113</v>
      </c>
      <c r="B76" s="99"/>
      <c r="C76" s="96" t="s">
        <v>72</v>
      </c>
      <c r="D76" s="96" t="s">
        <v>71</v>
      </c>
      <c r="E76" s="96" t="s">
        <v>114</v>
      </c>
      <c r="F76" s="96" t="s">
        <v>0</v>
      </c>
      <c r="G76" s="96" t="s">
        <v>0</v>
      </c>
      <c r="H76" s="96"/>
      <c r="I76" s="96"/>
      <c r="J76" s="96"/>
      <c r="K76" s="96"/>
      <c r="L76" s="96"/>
      <c r="M76" s="98">
        <f aca="true" t="shared" si="15" ref="M76:U76">SUM(M77:M86)</f>
        <v>199000</v>
      </c>
      <c r="N76" s="98">
        <f t="shared" si="15"/>
        <v>116862</v>
      </c>
      <c r="O76" s="98">
        <f t="shared" si="15"/>
        <v>116862</v>
      </c>
      <c r="P76" s="98">
        <f t="shared" si="15"/>
        <v>116862</v>
      </c>
      <c r="Q76" s="98">
        <f t="shared" si="15"/>
        <v>116862</v>
      </c>
      <c r="R76" s="98">
        <f t="shared" si="15"/>
        <v>116862</v>
      </c>
      <c r="S76" s="98">
        <f t="shared" si="15"/>
        <v>116862</v>
      </c>
      <c r="T76" s="98">
        <f t="shared" si="15"/>
        <v>116862</v>
      </c>
      <c r="U76" s="98">
        <f t="shared" si="15"/>
        <v>116862</v>
      </c>
      <c r="V76" s="98"/>
    </row>
    <row r="77" spans="1:22" ht="15.75">
      <c r="A77" s="46" t="s">
        <v>1</v>
      </c>
      <c r="B77" s="99"/>
      <c r="C77" s="96" t="s">
        <v>72</v>
      </c>
      <c r="D77" s="96" t="s">
        <v>71</v>
      </c>
      <c r="E77" s="96" t="s">
        <v>115</v>
      </c>
      <c r="F77" s="96" t="s">
        <v>82</v>
      </c>
      <c r="G77" s="96" t="s">
        <v>2</v>
      </c>
      <c r="H77" s="96"/>
      <c r="I77" s="96"/>
      <c r="J77" s="96"/>
      <c r="K77" s="96"/>
      <c r="L77" s="96"/>
      <c r="M77" s="97">
        <v>62100</v>
      </c>
      <c r="N77" s="97">
        <v>42300</v>
      </c>
      <c r="O77" s="97">
        <v>42300</v>
      </c>
      <c r="P77" s="97">
        <v>42300</v>
      </c>
      <c r="Q77" s="97">
        <v>42300</v>
      </c>
      <c r="R77" s="97">
        <v>42300</v>
      </c>
      <c r="S77" s="97">
        <v>42300</v>
      </c>
      <c r="T77" s="97">
        <v>42300</v>
      </c>
      <c r="U77" s="97">
        <v>42300</v>
      </c>
      <c r="V77" s="97"/>
    </row>
    <row r="78" spans="1:22" ht="31.5">
      <c r="A78" s="46" t="s">
        <v>3</v>
      </c>
      <c r="B78" s="99"/>
      <c r="C78" s="96" t="s">
        <v>72</v>
      </c>
      <c r="D78" s="96" t="s">
        <v>71</v>
      </c>
      <c r="E78" s="96" t="s">
        <v>115</v>
      </c>
      <c r="F78" s="96" t="s">
        <v>83</v>
      </c>
      <c r="G78" s="96" t="s">
        <v>4</v>
      </c>
      <c r="H78" s="96"/>
      <c r="I78" s="96"/>
      <c r="J78" s="96"/>
      <c r="K78" s="96"/>
      <c r="L78" s="96"/>
      <c r="M78" s="97">
        <v>33900</v>
      </c>
      <c r="N78" s="97">
        <v>11900</v>
      </c>
      <c r="O78" s="97">
        <v>11900</v>
      </c>
      <c r="P78" s="97">
        <v>11900</v>
      </c>
      <c r="Q78" s="97">
        <v>11900</v>
      </c>
      <c r="R78" s="97">
        <v>11900</v>
      </c>
      <c r="S78" s="97">
        <v>11900</v>
      </c>
      <c r="T78" s="97">
        <v>11900</v>
      </c>
      <c r="U78" s="97">
        <v>11900</v>
      </c>
      <c r="V78" s="97"/>
    </row>
    <row r="79" spans="1:22" ht="15.75">
      <c r="A79" s="46" t="s">
        <v>6</v>
      </c>
      <c r="B79" s="99"/>
      <c r="C79" s="96" t="s">
        <v>72</v>
      </c>
      <c r="D79" s="96" t="s">
        <v>71</v>
      </c>
      <c r="E79" s="96" t="s">
        <v>115</v>
      </c>
      <c r="F79" s="96" t="s">
        <v>66</v>
      </c>
      <c r="G79" s="96" t="s">
        <v>7</v>
      </c>
      <c r="H79" s="96"/>
      <c r="I79" s="96"/>
      <c r="J79" s="96"/>
      <c r="K79" s="96"/>
      <c r="L79" s="96"/>
      <c r="M79" s="97">
        <v>12000</v>
      </c>
      <c r="N79" s="97">
        <v>3600</v>
      </c>
      <c r="O79" s="97">
        <v>3600</v>
      </c>
      <c r="P79" s="97">
        <v>3600</v>
      </c>
      <c r="Q79" s="97">
        <v>3600</v>
      </c>
      <c r="R79" s="97">
        <v>3600</v>
      </c>
      <c r="S79" s="97">
        <v>3600</v>
      </c>
      <c r="T79" s="97">
        <v>3600</v>
      </c>
      <c r="U79" s="97">
        <v>3600</v>
      </c>
      <c r="V79" s="97"/>
    </row>
    <row r="80" spans="1:22" ht="15.75">
      <c r="A80" s="46" t="s">
        <v>8</v>
      </c>
      <c r="B80" s="99"/>
      <c r="C80" s="96" t="s">
        <v>72</v>
      </c>
      <c r="D80" s="96" t="s">
        <v>71</v>
      </c>
      <c r="E80" s="96" t="s">
        <v>115</v>
      </c>
      <c r="F80" s="96" t="s">
        <v>67</v>
      </c>
      <c r="G80" s="96" t="s">
        <v>9</v>
      </c>
      <c r="H80" s="96"/>
      <c r="I80" s="96"/>
      <c r="J80" s="96"/>
      <c r="K80" s="96"/>
      <c r="L80" s="96"/>
      <c r="M80" s="97">
        <v>12000</v>
      </c>
      <c r="N80" s="97">
        <v>4600</v>
      </c>
      <c r="O80" s="97">
        <v>4600</v>
      </c>
      <c r="P80" s="97">
        <v>4600</v>
      </c>
      <c r="Q80" s="97">
        <v>4600</v>
      </c>
      <c r="R80" s="97">
        <v>4600</v>
      </c>
      <c r="S80" s="97">
        <v>4600</v>
      </c>
      <c r="T80" s="97">
        <v>4600</v>
      </c>
      <c r="U80" s="97">
        <v>4600</v>
      </c>
      <c r="V80" s="97"/>
    </row>
    <row r="81" spans="1:22" ht="31.5">
      <c r="A81" s="46" t="s">
        <v>10</v>
      </c>
      <c r="B81" s="99"/>
      <c r="C81" s="96" t="s">
        <v>72</v>
      </c>
      <c r="D81" s="96" t="s">
        <v>71</v>
      </c>
      <c r="E81" s="96" t="s">
        <v>115</v>
      </c>
      <c r="F81" s="96" t="s">
        <v>67</v>
      </c>
      <c r="G81" s="96" t="s">
        <v>11</v>
      </c>
      <c r="H81" s="96"/>
      <c r="I81" s="96"/>
      <c r="J81" s="96"/>
      <c r="K81" s="96"/>
      <c r="L81" s="96"/>
      <c r="M81" s="97"/>
      <c r="N81" s="97">
        <v>2923</v>
      </c>
      <c r="O81" s="97">
        <v>2923</v>
      </c>
      <c r="P81" s="97">
        <v>2923</v>
      </c>
      <c r="Q81" s="97">
        <v>2923</v>
      </c>
      <c r="R81" s="97">
        <v>2923</v>
      </c>
      <c r="S81" s="97">
        <v>2923</v>
      </c>
      <c r="T81" s="97">
        <v>2923</v>
      </c>
      <c r="U81" s="97">
        <v>2923</v>
      </c>
      <c r="V81" s="97"/>
    </row>
    <row r="82" spans="1:22" ht="15.75">
      <c r="A82" s="46" t="s">
        <v>12</v>
      </c>
      <c r="B82" s="99"/>
      <c r="C82" s="96" t="s">
        <v>72</v>
      </c>
      <c r="D82" s="96" t="s">
        <v>71</v>
      </c>
      <c r="E82" s="96" t="s">
        <v>115</v>
      </c>
      <c r="F82" s="96" t="s">
        <v>67</v>
      </c>
      <c r="G82" s="96" t="s">
        <v>13</v>
      </c>
      <c r="H82" s="96"/>
      <c r="I82" s="96"/>
      <c r="J82" s="96"/>
      <c r="K82" s="96"/>
      <c r="L82" s="96"/>
      <c r="M82" s="97">
        <v>15000</v>
      </c>
      <c r="N82" s="97">
        <v>0</v>
      </c>
      <c r="O82" s="97">
        <v>0</v>
      </c>
      <c r="P82" s="97">
        <v>0</v>
      </c>
      <c r="Q82" s="97">
        <v>0</v>
      </c>
      <c r="R82" s="97">
        <v>0</v>
      </c>
      <c r="S82" s="97">
        <v>0</v>
      </c>
      <c r="T82" s="97">
        <v>0</v>
      </c>
      <c r="U82" s="97">
        <v>0</v>
      </c>
      <c r="V82" s="97"/>
    </row>
    <row r="83" spans="1:22" ht="15.75">
      <c r="A83" s="46" t="s">
        <v>94</v>
      </c>
      <c r="B83" s="99"/>
      <c r="C83" s="96" t="s">
        <v>72</v>
      </c>
      <c r="D83" s="96" t="s">
        <v>71</v>
      </c>
      <c r="E83" s="96" t="s">
        <v>115</v>
      </c>
      <c r="F83" s="96" t="s">
        <v>116</v>
      </c>
      <c r="G83" s="96" t="s">
        <v>5</v>
      </c>
      <c r="H83" s="96"/>
      <c r="I83" s="96"/>
      <c r="J83" s="96"/>
      <c r="K83" s="96"/>
      <c r="L83" s="96"/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  <c r="T83" s="97">
        <v>0</v>
      </c>
      <c r="U83" s="97">
        <v>0</v>
      </c>
      <c r="V83" s="97"/>
    </row>
    <row r="84" spans="1:22" ht="31.5">
      <c r="A84" s="46" t="s">
        <v>14</v>
      </c>
      <c r="B84" s="99"/>
      <c r="C84" s="96" t="s">
        <v>72</v>
      </c>
      <c r="D84" s="96" t="s">
        <v>71</v>
      </c>
      <c r="E84" s="96" t="s">
        <v>115</v>
      </c>
      <c r="F84" s="96" t="s">
        <v>67</v>
      </c>
      <c r="G84" s="96" t="s">
        <v>15</v>
      </c>
      <c r="H84" s="96"/>
      <c r="I84" s="96"/>
      <c r="J84" s="96"/>
      <c r="K84" s="96"/>
      <c r="L84" s="96" t="s">
        <v>49</v>
      </c>
      <c r="M84" s="97">
        <v>62000</v>
      </c>
      <c r="N84" s="97">
        <v>30000</v>
      </c>
      <c r="O84" s="97">
        <v>30000</v>
      </c>
      <c r="P84" s="97">
        <v>30000</v>
      </c>
      <c r="Q84" s="97">
        <v>30000</v>
      </c>
      <c r="R84" s="97">
        <v>30000</v>
      </c>
      <c r="S84" s="97">
        <v>30000</v>
      </c>
      <c r="T84" s="97">
        <v>30000</v>
      </c>
      <c r="U84" s="97">
        <v>30000</v>
      </c>
      <c r="V84" s="97"/>
    </row>
    <row r="85" spans="1:22" ht="31.5">
      <c r="A85" s="46" t="s">
        <v>14</v>
      </c>
      <c r="B85" s="99"/>
      <c r="C85" s="96" t="s">
        <v>72</v>
      </c>
      <c r="D85" s="96" t="s">
        <v>71</v>
      </c>
      <c r="E85" s="96" t="s">
        <v>115</v>
      </c>
      <c r="F85" s="96" t="s">
        <v>75</v>
      </c>
      <c r="G85" s="96" t="s">
        <v>15</v>
      </c>
      <c r="H85" s="96"/>
      <c r="I85" s="96"/>
      <c r="J85" s="96"/>
      <c r="K85" s="96"/>
      <c r="L85" s="96" t="s">
        <v>90</v>
      </c>
      <c r="M85" s="97">
        <v>0</v>
      </c>
      <c r="N85" s="97">
        <v>11600</v>
      </c>
      <c r="O85" s="97">
        <v>11600</v>
      </c>
      <c r="P85" s="97">
        <v>11600</v>
      </c>
      <c r="Q85" s="97">
        <v>11600</v>
      </c>
      <c r="R85" s="97">
        <v>11600</v>
      </c>
      <c r="S85" s="97">
        <v>11600</v>
      </c>
      <c r="T85" s="97">
        <v>11600</v>
      </c>
      <c r="U85" s="97">
        <v>11600</v>
      </c>
      <c r="V85" s="97"/>
    </row>
    <row r="86" spans="1:22" ht="31.5">
      <c r="A86" s="46" t="s">
        <v>14</v>
      </c>
      <c r="B86" s="99"/>
      <c r="C86" s="96" t="s">
        <v>72</v>
      </c>
      <c r="D86" s="96" t="s">
        <v>71</v>
      </c>
      <c r="E86" s="96" t="s">
        <v>115</v>
      </c>
      <c r="F86" s="96" t="s">
        <v>75</v>
      </c>
      <c r="G86" s="96" t="s">
        <v>15</v>
      </c>
      <c r="H86" s="96"/>
      <c r="I86" s="96"/>
      <c r="J86" s="96"/>
      <c r="K86" s="96"/>
      <c r="L86" s="96" t="s">
        <v>50</v>
      </c>
      <c r="M86" s="97">
        <v>2000</v>
      </c>
      <c r="N86" s="97">
        <v>9939</v>
      </c>
      <c r="O86" s="97">
        <v>9939</v>
      </c>
      <c r="P86" s="97">
        <v>9939</v>
      </c>
      <c r="Q86" s="97">
        <v>9939</v>
      </c>
      <c r="R86" s="97">
        <v>9939</v>
      </c>
      <c r="S86" s="97">
        <v>9939</v>
      </c>
      <c r="T86" s="97">
        <v>9939</v>
      </c>
      <c r="U86" s="97">
        <v>9939</v>
      </c>
      <c r="V86" s="97"/>
    </row>
    <row r="87" spans="1:22" ht="31.5">
      <c r="A87" s="50" t="s">
        <v>117</v>
      </c>
      <c r="B87" s="99"/>
      <c r="C87" s="96" t="s">
        <v>51</v>
      </c>
      <c r="D87" s="96" t="s">
        <v>52</v>
      </c>
      <c r="E87" s="80" t="s">
        <v>74</v>
      </c>
      <c r="F87" s="96" t="s">
        <v>0</v>
      </c>
      <c r="G87" s="96" t="s">
        <v>0</v>
      </c>
      <c r="H87" s="96"/>
      <c r="I87" s="96"/>
      <c r="J87" s="96"/>
      <c r="K87" s="96"/>
      <c r="L87" s="96"/>
      <c r="M87" s="102">
        <f aca="true" t="shared" si="16" ref="M87:U87">SUM(M88+M92)</f>
        <v>661100</v>
      </c>
      <c r="N87" s="102" t="e">
        <f t="shared" si="16"/>
        <v>#REF!</v>
      </c>
      <c r="O87" s="102" t="e">
        <f t="shared" si="16"/>
        <v>#REF!</v>
      </c>
      <c r="P87" s="102" t="e">
        <f t="shared" si="16"/>
        <v>#REF!</v>
      </c>
      <c r="Q87" s="102" t="e">
        <f t="shared" si="16"/>
        <v>#REF!</v>
      </c>
      <c r="R87" s="102" t="e">
        <f t="shared" si="16"/>
        <v>#REF!</v>
      </c>
      <c r="S87" s="102" t="e">
        <f t="shared" si="16"/>
        <v>#REF!</v>
      </c>
      <c r="T87" s="102" t="e">
        <f t="shared" si="16"/>
        <v>#REF!</v>
      </c>
      <c r="U87" s="102" t="e">
        <f t="shared" si="16"/>
        <v>#REF!</v>
      </c>
      <c r="V87" s="102"/>
    </row>
    <row r="88" spans="1:22" ht="18.75">
      <c r="A88" s="54" t="s">
        <v>118</v>
      </c>
      <c r="B88" s="72"/>
      <c r="C88" s="73" t="s">
        <v>51</v>
      </c>
      <c r="D88" s="73" t="s">
        <v>47</v>
      </c>
      <c r="E88" s="80" t="s">
        <v>119</v>
      </c>
      <c r="F88" s="73" t="s">
        <v>0</v>
      </c>
      <c r="G88" s="73" t="s">
        <v>0</v>
      </c>
      <c r="H88" s="73"/>
      <c r="I88" s="73"/>
      <c r="J88" s="73"/>
      <c r="K88" s="73"/>
      <c r="L88" s="73"/>
      <c r="M88" s="100">
        <f aca="true" t="shared" si="17" ref="M88:U88">SUM(M89)</f>
        <v>6100</v>
      </c>
      <c r="N88" s="100">
        <f t="shared" si="17"/>
        <v>4800</v>
      </c>
      <c r="O88" s="100">
        <f t="shared" si="17"/>
        <v>4800</v>
      </c>
      <c r="P88" s="100">
        <f t="shared" si="17"/>
        <v>4800</v>
      </c>
      <c r="Q88" s="100">
        <f t="shared" si="17"/>
        <v>4800</v>
      </c>
      <c r="R88" s="100">
        <f t="shared" si="17"/>
        <v>4800</v>
      </c>
      <c r="S88" s="100">
        <f t="shared" si="17"/>
        <v>4800</v>
      </c>
      <c r="T88" s="100">
        <f t="shared" si="17"/>
        <v>4800</v>
      </c>
      <c r="U88" s="100">
        <f t="shared" si="17"/>
        <v>4800</v>
      </c>
      <c r="V88" s="100"/>
    </row>
    <row r="89" spans="1:22" ht="31.5">
      <c r="A89" s="49" t="s">
        <v>120</v>
      </c>
      <c r="B89" s="99"/>
      <c r="C89" s="96" t="s">
        <v>51</v>
      </c>
      <c r="D89" s="96" t="s">
        <v>47</v>
      </c>
      <c r="E89" s="96" t="s">
        <v>183</v>
      </c>
      <c r="F89" s="96" t="s">
        <v>0</v>
      </c>
      <c r="G89" s="96" t="s">
        <v>0</v>
      </c>
      <c r="H89" s="96"/>
      <c r="I89" s="96"/>
      <c r="J89" s="96"/>
      <c r="K89" s="96"/>
      <c r="L89" s="96"/>
      <c r="M89" s="97">
        <f aca="true" t="shared" si="18" ref="M89:U89">SUM(M90:M91)</f>
        <v>6100</v>
      </c>
      <c r="N89" s="97">
        <f t="shared" si="18"/>
        <v>4800</v>
      </c>
      <c r="O89" s="97">
        <f t="shared" si="18"/>
        <v>4800</v>
      </c>
      <c r="P89" s="97">
        <f t="shared" si="18"/>
        <v>4800</v>
      </c>
      <c r="Q89" s="97">
        <f t="shared" si="18"/>
        <v>4800</v>
      </c>
      <c r="R89" s="97">
        <f t="shared" si="18"/>
        <v>4800</v>
      </c>
      <c r="S89" s="97">
        <f t="shared" si="18"/>
        <v>4800</v>
      </c>
      <c r="T89" s="97">
        <f t="shared" si="18"/>
        <v>4800</v>
      </c>
      <c r="U89" s="97">
        <f t="shared" si="18"/>
        <v>4800</v>
      </c>
      <c r="V89" s="97"/>
    </row>
    <row r="90" spans="1:22" ht="15.75">
      <c r="A90" s="46" t="s">
        <v>1</v>
      </c>
      <c r="B90" s="99"/>
      <c r="C90" s="96" t="s">
        <v>51</v>
      </c>
      <c r="D90" s="96" t="s">
        <v>47</v>
      </c>
      <c r="E90" s="96" t="s">
        <v>183</v>
      </c>
      <c r="F90" s="96" t="s">
        <v>82</v>
      </c>
      <c r="G90" s="96" t="s">
        <v>2</v>
      </c>
      <c r="H90" s="96"/>
      <c r="I90" s="96"/>
      <c r="J90" s="96"/>
      <c r="K90" s="96"/>
      <c r="L90" s="96"/>
      <c r="M90" s="97">
        <v>4800</v>
      </c>
      <c r="N90" s="97">
        <v>3800</v>
      </c>
      <c r="O90" s="97">
        <v>3800</v>
      </c>
      <c r="P90" s="97">
        <v>3800</v>
      </c>
      <c r="Q90" s="97">
        <v>3800</v>
      </c>
      <c r="R90" s="97">
        <v>3800</v>
      </c>
      <c r="S90" s="97">
        <v>3800</v>
      </c>
      <c r="T90" s="97">
        <v>3800</v>
      </c>
      <c r="U90" s="97">
        <v>3800</v>
      </c>
      <c r="V90" s="97"/>
    </row>
    <row r="91" spans="1:22" ht="31.5">
      <c r="A91" s="46" t="s">
        <v>3</v>
      </c>
      <c r="B91" s="99"/>
      <c r="C91" s="96" t="s">
        <v>51</v>
      </c>
      <c r="D91" s="96" t="s">
        <v>47</v>
      </c>
      <c r="E91" s="96" t="s">
        <v>183</v>
      </c>
      <c r="F91" s="96" t="s">
        <v>83</v>
      </c>
      <c r="G91" s="96" t="s">
        <v>4</v>
      </c>
      <c r="H91" s="96"/>
      <c r="I91" s="96"/>
      <c r="J91" s="96"/>
      <c r="K91" s="96"/>
      <c r="L91" s="96"/>
      <c r="M91" s="97">
        <v>1300</v>
      </c>
      <c r="N91" s="97">
        <v>1000</v>
      </c>
      <c r="O91" s="97">
        <v>1000</v>
      </c>
      <c r="P91" s="97">
        <v>1000</v>
      </c>
      <c r="Q91" s="97">
        <v>1000</v>
      </c>
      <c r="R91" s="97">
        <v>1000</v>
      </c>
      <c r="S91" s="97">
        <v>1000</v>
      </c>
      <c r="T91" s="97">
        <v>1000</v>
      </c>
      <c r="U91" s="97">
        <v>1000</v>
      </c>
      <c r="V91" s="97"/>
    </row>
    <row r="92" spans="1:22" ht="18.75">
      <c r="A92" s="54" t="s">
        <v>121</v>
      </c>
      <c r="B92" s="72"/>
      <c r="C92" s="73" t="s">
        <v>51</v>
      </c>
      <c r="D92" s="73" t="s">
        <v>122</v>
      </c>
      <c r="E92" s="80" t="s">
        <v>74</v>
      </c>
      <c r="F92" s="73"/>
      <c r="G92" s="73"/>
      <c r="H92" s="73"/>
      <c r="I92" s="73"/>
      <c r="J92" s="73"/>
      <c r="K92" s="73"/>
      <c r="L92" s="73"/>
      <c r="M92" s="100">
        <f>SUM(M93+M96+M95)</f>
        <v>655000</v>
      </c>
      <c r="N92" s="100" t="e">
        <f>SUM(N93+N96+#REF!+N95)</f>
        <v>#REF!</v>
      </c>
      <c r="O92" s="100" t="e">
        <f>SUM(O93+O96+#REF!+O95)</f>
        <v>#REF!</v>
      </c>
      <c r="P92" s="100" t="e">
        <f>SUM(P93+P96+#REF!+P95)</f>
        <v>#REF!</v>
      </c>
      <c r="Q92" s="100" t="e">
        <f>SUM(Q93+Q96+#REF!+Q95)</f>
        <v>#REF!</v>
      </c>
      <c r="R92" s="100" t="e">
        <f>SUM(R93+R96+#REF!+R95)</f>
        <v>#REF!</v>
      </c>
      <c r="S92" s="100" t="e">
        <f>SUM(S93+S96+#REF!+S95)</f>
        <v>#REF!</v>
      </c>
      <c r="T92" s="100" t="e">
        <f>SUM(T93+T96+#REF!+T95)</f>
        <v>#REF!</v>
      </c>
      <c r="U92" s="100" t="e">
        <f>SUM(U93+U96+#REF!+U95)</f>
        <v>#REF!</v>
      </c>
      <c r="V92" s="100"/>
    </row>
    <row r="93" spans="1:22" ht="31.5">
      <c r="A93" s="49" t="s">
        <v>123</v>
      </c>
      <c r="B93" s="99"/>
      <c r="C93" s="96" t="s">
        <v>51</v>
      </c>
      <c r="D93" s="96" t="s">
        <v>122</v>
      </c>
      <c r="E93" s="96" t="s">
        <v>124</v>
      </c>
      <c r="F93" s="96" t="s">
        <v>0</v>
      </c>
      <c r="G93" s="96" t="s">
        <v>0</v>
      </c>
      <c r="H93" s="96"/>
      <c r="I93" s="96"/>
      <c r="J93" s="96"/>
      <c r="K93" s="96"/>
      <c r="L93" s="96"/>
      <c r="M93" s="97">
        <f aca="true" t="shared" si="19" ref="M93:U93">SUM(M94)</f>
        <v>0</v>
      </c>
      <c r="N93" s="97">
        <f t="shared" si="19"/>
        <v>678054</v>
      </c>
      <c r="O93" s="97">
        <f t="shared" si="19"/>
        <v>678054</v>
      </c>
      <c r="P93" s="97">
        <f t="shared" si="19"/>
        <v>678054</v>
      </c>
      <c r="Q93" s="97">
        <f t="shared" si="19"/>
        <v>678054</v>
      </c>
      <c r="R93" s="97">
        <f t="shared" si="19"/>
        <v>678054</v>
      </c>
      <c r="S93" s="97">
        <f t="shared" si="19"/>
        <v>678054</v>
      </c>
      <c r="T93" s="97">
        <f t="shared" si="19"/>
        <v>678054</v>
      </c>
      <c r="U93" s="97">
        <f t="shared" si="19"/>
        <v>678054</v>
      </c>
      <c r="V93" s="97"/>
    </row>
    <row r="94" spans="1:22" ht="31.5">
      <c r="A94" s="46" t="s">
        <v>10</v>
      </c>
      <c r="B94" s="99"/>
      <c r="C94" s="96" t="s">
        <v>51</v>
      </c>
      <c r="D94" s="96" t="s">
        <v>122</v>
      </c>
      <c r="E94" s="96" t="s">
        <v>124</v>
      </c>
      <c r="F94" s="96" t="s">
        <v>75</v>
      </c>
      <c r="G94" s="96" t="s">
        <v>11</v>
      </c>
      <c r="H94" s="96"/>
      <c r="I94" s="96"/>
      <c r="J94" s="96"/>
      <c r="K94" s="96"/>
      <c r="L94" s="96"/>
      <c r="M94" s="97"/>
      <c r="N94" s="97">
        <v>678054</v>
      </c>
      <c r="O94" s="97">
        <v>678054</v>
      </c>
      <c r="P94" s="97">
        <v>678054</v>
      </c>
      <c r="Q94" s="97">
        <v>678054</v>
      </c>
      <c r="R94" s="97">
        <v>678054</v>
      </c>
      <c r="S94" s="97">
        <v>678054</v>
      </c>
      <c r="T94" s="97">
        <v>678054</v>
      </c>
      <c r="U94" s="97">
        <v>678054</v>
      </c>
      <c r="V94" s="97"/>
    </row>
    <row r="95" spans="1:22" ht="32.25" thickBot="1">
      <c r="A95" s="55" t="s">
        <v>125</v>
      </c>
      <c r="B95" s="106"/>
      <c r="C95" s="107" t="s">
        <v>51</v>
      </c>
      <c r="D95" s="107" t="s">
        <v>122</v>
      </c>
      <c r="E95" s="107" t="s">
        <v>126</v>
      </c>
      <c r="F95" s="108" t="s">
        <v>0</v>
      </c>
      <c r="G95" s="96" t="s">
        <v>0</v>
      </c>
      <c r="H95" s="96"/>
      <c r="I95" s="96"/>
      <c r="J95" s="96"/>
      <c r="K95" s="96"/>
      <c r="L95" s="96"/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9">
        <v>0</v>
      </c>
      <c r="U95" s="109">
        <v>0</v>
      </c>
      <c r="V95" s="109"/>
    </row>
    <row r="96" spans="1:22" ht="31.5">
      <c r="A96" s="56" t="s">
        <v>127</v>
      </c>
      <c r="B96" s="110"/>
      <c r="C96" s="108" t="s">
        <v>51</v>
      </c>
      <c r="D96" s="108" t="s">
        <v>122</v>
      </c>
      <c r="E96" s="107" t="s">
        <v>128</v>
      </c>
      <c r="F96" s="108" t="s">
        <v>0</v>
      </c>
      <c r="G96" s="96" t="s">
        <v>0</v>
      </c>
      <c r="H96" s="96"/>
      <c r="I96" s="96"/>
      <c r="J96" s="96"/>
      <c r="K96" s="96"/>
      <c r="L96" s="96"/>
      <c r="M96" s="97">
        <f>SUM(M97:M101)</f>
        <v>655000</v>
      </c>
      <c r="N96" s="97">
        <f aca="true" t="shared" si="20" ref="N96:U96">SUM(N97:N100)</f>
        <v>634227</v>
      </c>
      <c r="O96" s="97">
        <f t="shared" si="20"/>
        <v>634227</v>
      </c>
      <c r="P96" s="97">
        <f t="shared" si="20"/>
        <v>634227</v>
      </c>
      <c r="Q96" s="97">
        <f t="shared" si="20"/>
        <v>634227</v>
      </c>
      <c r="R96" s="97">
        <f t="shared" si="20"/>
        <v>634227</v>
      </c>
      <c r="S96" s="97">
        <f t="shared" si="20"/>
        <v>634227</v>
      </c>
      <c r="T96" s="97">
        <f t="shared" si="20"/>
        <v>634227</v>
      </c>
      <c r="U96" s="97">
        <f t="shared" si="20"/>
        <v>634227</v>
      </c>
      <c r="V96" s="97"/>
    </row>
    <row r="97" spans="1:22" ht="31.5">
      <c r="A97" s="46" t="s">
        <v>10</v>
      </c>
      <c r="B97" s="99"/>
      <c r="C97" s="96" t="s">
        <v>51</v>
      </c>
      <c r="D97" s="96" t="s">
        <v>122</v>
      </c>
      <c r="E97" s="107" t="s">
        <v>128</v>
      </c>
      <c r="F97" s="96" t="s">
        <v>67</v>
      </c>
      <c r="G97" s="96" t="s">
        <v>11</v>
      </c>
      <c r="H97" s="96"/>
      <c r="I97" s="96"/>
      <c r="J97" s="96"/>
      <c r="K97" s="96"/>
      <c r="L97" s="96"/>
      <c r="M97" s="97">
        <v>655000</v>
      </c>
      <c r="N97" s="97">
        <v>591759.5</v>
      </c>
      <c r="O97" s="97">
        <v>591759.5</v>
      </c>
      <c r="P97" s="97">
        <v>591759.5</v>
      </c>
      <c r="Q97" s="97">
        <v>591759.5</v>
      </c>
      <c r="R97" s="97">
        <v>591759.5</v>
      </c>
      <c r="S97" s="97">
        <v>591759.5</v>
      </c>
      <c r="T97" s="97">
        <v>591759.5</v>
      </c>
      <c r="U97" s="97">
        <v>591759.5</v>
      </c>
      <c r="V97" s="97"/>
    </row>
    <row r="98" spans="1:22" ht="15.75">
      <c r="A98" s="46" t="s">
        <v>12</v>
      </c>
      <c r="B98" s="99"/>
      <c r="C98" s="96" t="s">
        <v>51</v>
      </c>
      <c r="D98" s="96" t="s">
        <v>122</v>
      </c>
      <c r="E98" s="107" t="s">
        <v>128</v>
      </c>
      <c r="F98" s="96" t="s">
        <v>67</v>
      </c>
      <c r="G98" s="96" t="s">
        <v>13</v>
      </c>
      <c r="H98" s="96"/>
      <c r="I98" s="96"/>
      <c r="J98" s="96"/>
      <c r="K98" s="96"/>
      <c r="L98" s="96"/>
      <c r="M98" s="97"/>
      <c r="N98" s="97">
        <v>12152.5</v>
      </c>
      <c r="O98" s="97">
        <v>12152.5</v>
      </c>
      <c r="P98" s="97">
        <v>12152.5</v>
      </c>
      <c r="Q98" s="97">
        <v>12152.5</v>
      </c>
      <c r="R98" s="97">
        <v>12152.5</v>
      </c>
      <c r="S98" s="97">
        <v>12152.5</v>
      </c>
      <c r="T98" s="97">
        <v>12152.5</v>
      </c>
      <c r="U98" s="97">
        <v>12152.5</v>
      </c>
      <c r="V98" s="97"/>
    </row>
    <row r="99" spans="1:22" ht="15.75">
      <c r="A99" s="46" t="s">
        <v>94</v>
      </c>
      <c r="B99" s="99"/>
      <c r="C99" s="96" t="s">
        <v>51</v>
      </c>
      <c r="D99" s="96" t="s">
        <v>122</v>
      </c>
      <c r="E99" s="107" t="s">
        <v>128</v>
      </c>
      <c r="F99" s="96" t="s">
        <v>139</v>
      </c>
      <c r="G99" s="96" t="s">
        <v>182</v>
      </c>
      <c r="H99" s="96"/>
      <c r="I99" s="96"/>
      <c r="J99" s="96"/>
      <c r="K99" s="96"/>
      <c r="L99" s="96"/>
      <c r="M99" s="97"/>
      <c r="N99" s="97">
        <v>1800</v>
      </c>
      <c r="O99" s="97">
        <v>1800</v>
      </c>
      <c r="P99" s="97">
        <v>1800</v>
      </c>
      <c r="Q99" s="97">
        <v>1800</v>
      </c>
      <c r="R99" s="97">
        <v>1800</v>
      </c>
      <c r="S99" s="97">
        <v>1800</v>
      </c>
      <c r="T99" s="97">
        <v>1800</v>
      </c>
      <c r="U99" s="97">
        <v>1800</v>
      </c>
      <c r="V99" s="97"/>
    </row>
    <row r="100" spans="1:22" ht="31.5">
      <c r="A100" s="46" t="s">
        <v>14</v>
      </c>
      <c r="B100" s="99"/>
      <c r="C100" s="96" t="s">
        <v>51</v>
      </c>
      <c r="D100" s="96" t="s">
        <v>122</v>
      </c>
      <c r="E100" s="107" t="s">
        <v>128</v>
      </c>
      <c r="F100" s="96" t="s">
        <v>67</v>
      </c>
      <c r="G100" s="96" t="s">
        <v>15</v>
      </c>
      <c r="H100" s="96"/>
      <c r="I100" s="96"/>
      <c r="J100" s="96"/>
      <c r="K100" s="96"/>
      <c r="L100" s="96" t="s">
        <v>90</v>
      </c>
      <c r="M100" s="97">
        <v>0</v>
      </c>
      <c r="N100" s="97">
        <v>28515</v>
      </c>
      <c r="O100" s="97">
        <v>28515</v>
      </c>
      <c r="P100" s="97">
        <v>28515</v>
      </c>
      <c r="Q100" s="97">
        <v>28515</v>
      </c>
      <c r="R100" s="97">
        <v>28515</v>
      </c>
      <c r="S100" s="97">
        <v>28515</v>
      </c>
      <c r="T100" s="97">
        <v>28515</v>
      </c>
      <c r="U100" s="97">
        <v>28515</v>
      </c>
      <c r="V100" s="97"/>
    </row>
    <row r="101" spans="1:22" ht="31.5">
      <c r="A101" s="46" t="s">
        <v>14</v>
      </c>
      <c r="B101" s="99"/>
      <c r="C101" s="96" t="s">
        <v>51</v>
      </c>
      <c r="D101" s="96" t="s">
        <v>122</v>
      </c>
      <c r="E101" s="107" t="s">
        <v>128</v>
      </c>
      <c r="F101" s="96" t="s">
        <v>67</v>
      </c>
      <c r="G101" s="96" t="s">
        <v>15</v>
      </c>
      <c r="H101" s="96"/>
      <c r="I101" s="96"/>
      <c r="J101" s="96"/>
      <c r="K101" s="96"/>
      <c r="L101" s="96" t="s">
        <v>50</v>
      </c>
      <c r="M101" s="97">
        <v>0</v>
      </c>
      <c r="N101" s="97">
        <v>17000</v>
      </c>
      <c r="O101" s="97">
        <v>17000</v>
      </c>
      <c r="P101" s="97">
        <v>17000</v>
      </c>
      <c r="Q101" s="97">
        <v>17000</v>
      </c>
      <c r="R101" s="97">
        <v>17000</v>
      </c>
      <c r="S101" s="97">
        <v>17000</v>
      </c>
      <c r="T101" s="97">
        <v>17000</v>
      </c>
      <c r="U101" s="97">
        <v>17000</v>
      </c>
      <c r="V101" s="97"/>
    </row>
    <row r="102" spans="1:22" ht="31.5">
      <c r="A102" s="50" t="s">
        <v>129</v>
      </c>
      <c r="B102" s="99"/>
      <c r="C102" s="96" t="s">
        <v>130</v>
      </c>
      <c r="D102" s="96" t="s">
        <v>52</v>
      </c>
      <c r="E102" s="80" t="s">
        <v>74</v>
      </c>
      <c r="F102" s="96" t="s">
        <v>0</v>
      </c>
      <c r="G102" s="96" t="s">
        <v>0</v>
      </c>
      <c r="H102" s="96"/>
      <c r="I102" s="96"/>
      <c r="J102" s="96"/>
      <c r="K102" s="96"/>
      <c r="L102" s="96"/>
      <c r="M102" s="102">
        <f>SUM(M115+M109+M103)</f>
        <v>0</v>
      </c>
      <c r="N102" s="102" t="e">
        <f>SUM(N115+N109+#REF!+N103)</f>
        <v>#REF!</v>
      </c>
      <c r="O102" s="102" t="e">
        <f>SUM(O115+O109+#REF!+O103)</f>
        <v>#REF!</v>
      </c>
      <c r="P102" s="102" t="e">
        <f>SUM(P115+P109+#REF!+P103)</f>
        <v>#REF!</v>
      </c>
      <c r="Q102" s="102" t="e">
        <f>SUM(Q115+Q109+#REF!+Q103)</f>
        <v>#REF!</v>
      </c>
      <c r="R102" s="102" t="e">
        <f>SUM(R115+R109+#REF!+R103)</f>
        <v>#REF!</v>
      </c>
      <c r="S102" s="102" t="e">
        <f>SUM(S115+S109+#REF!+S103)</f>
        <v>#REF!</v>
      </c>
      <c r="T102" s="102" t="e">
        <f>SUM(T115+T109+#REF!+T103)</f>
        <v>#REF!</v>
      </c>
      <c r="U102" s="102" t="e">
        <f>SUM(U115+U109+#REF!+U103)</f>
        <v>#REF!</v>
      </c>
      <c r="V102" s="102"/>
    </row>
    <row r="103" spans="1:22" ht="18.75">
      <c r="A103" s="54" t="s">
        <v>131</v>
      </c>
      <c r="B103" s="111"/>
      <c r="C103" s="73" t="s">
        <v>130</v>
      </c>
      <c r="D103" s="73" t="s">
        <v>47</v>
      </c>
      <c r="E103" s="80" t="s">
        <v>74</v>
      </c>
      <c r="F103" s="73" t="s">
        <v>0</v>
      </c>
      <c r="G103" s="73" t="s">
        <v>0</v>
      </c>
      <c r="H103" s="73"/>
      <c r="I103" s="73"/>
      <c r="J103" s="73"/>
      <c r="K103" s="73"/>
      <c r="L103" s="73"/>
      <c r="M103" s="100">
        <f>SUM(M104+M106)</f>
        <v>0</v>
      </c>
      <c r="N103" s="100">
        <f aca="true" t="shared" si="21" ref="N103:U103">N106</f>
        <v>0</v>
      </c>
      <c r="O103" s="100">
        <f t="shared" si="21"/>
        <v>0</v>
      </c>
      <c r="P103" s="100">
        <f t="shared" si="21"/>
        <v>0</v>
      </c>
      <c r="Q103" s="100">
        <f t="shared" si="21"/>
        <v>0</v>
      </c>
      <c r="R103" s="100">
        <f t="shared" si="21"/>
        <v>0</v>
      </c>
      <c r="S103" s="100">
        <f t="shared" si="21"/>
        <v>0</v>
      </c>
      <c r="T103" s="100">
        <f t="shared" si="21"/>
        <v>0</v>
      </c>
      <c r="U103" s="100">
        <f t="shared" si="21"/>
        <v>0</v>
      </c>
      <c r="V103" s="100"/>
    </row>
    <row r="104" spans="1:22" ht="48">
      <c r="A104" s="36" t="s">
        <v>59</v>
      </c>
      <c r="B104" s="112"/>
      <c r="C104" s="101" t="s">
        <v>130</v>
      </c>
      <c r="D104" s="101" t="s">
        <v>47</v>
      </c>
      <c r="E104" s="80" t="s">
        <v>132</v>
      </c>
      <c r="F104" s="101" t="s">
        <v>0</v>
      </c>
      <c r="G104" s="101" t="s">
        <v>0</v>
      </c>
      <c r="H104" s="101"/>
      <c r="I104" s="101"/>
      <c r="J104" s="101"/>
      <c r="K104" s="101"/>
      <c r="L104" s="101"/>
      <c r="M104" s="97">
        <f>SUM(M105)</f>
        <v>0</v>
      </c>
      <c r="N104" s="97"/>
      <c r="O104" s="97"/>
      <c r="P104" s="97"/>
      <c r="Q104" s="97"/>
      <c r="R104" s="97"/>
      <c r="S104" s="97"/>
      <c r="T104" s="97"/>
      <c r="U104" s="97"/>
      <c r="V104" s="97"/>
    </row>
    <row r="105" spans="1:22" ht="31.5">
      <c r="A105" s="41" t="s">
        <v>111</v>
      </c>
      <c r="B105" s="112"/>
      <c r="C105" s="101" t="s">
        <v>130</v>
      </c>
      <c r="D105" s="101" t="s">
        <v>47</v>
      </c>
      <c r="E105" s="80" t="s">
        <v>132</v>
      </c>
      <c r="F105" s="101" t="s">
        <v>112</v>
      </c>
      <c r="G105" s="101" t="s">
        <v>182</v>
      </c>
      <c r="H105" s="101"/>
      <c r="I105" s="101"/>
      <c r="J105" s="101"/>
      <c r="K105" s="101"/>
      <c r="L105" s="101"/>
      <c r="M105" s="97"/>
      <c r="N105" s="97"/>
      <c r="O105" s="97"/>
      <c r="P105" s="97"/>
      <c r="Q105" s="97"/>
      <c r="R105" s="97"/>
      <c r="S105" s="97"/>
      <c r="T105" s="97"/>
      <c r="U105" s="97"/>
      <c r="V105" s="97"/>
    </row>
    <row r="106" spans="1:22" ht="15.75">
      <c r="A106" s="113" t="s">
        <v>133</v>
      </c>
      <c r="B106" s="99"/>
      <c r="C106" s="96" t="s">
        <v>130</v>
      </c>
      <c r="D106" s="96" t="s">
        <v>47</v>
      </c>
      <c r="E106" s="101" t="s">
        <v>134</v>
      </c>
      <c r="F106" s="96" t="s">
        <v>0</v>
      </c>
      <c r="G106" s="96" t="s">
        <v>0</v>
      </c>
      <c r="H106" s="96"/>
      <c r="I106" s="96"/>
      <c r="J106" s="96"/>
      <c r="K106" s="96"/>
      <c r="L106" s="96"/>
      <c r="M106" s="97">
        <f aca="true" t="shared" si="22" ref="M106:U106">SUM(M107:M108)</f>
        <v>0</v>
      </c>
      <c r="N106" s="97">
        <f t="shared" si="22"/>
        <v>0</v>
      </c>
      <c r="O106" s="97">
        <f t="shared" si="22"/>
        <v>0</v>
      </c>
      <c r="P106" s="97">
        <f t="shared" si="22"/>
        <v>0</v>
      </c>
      <c r="Q106" s="97">
        <f t="shared" si="22"/>
        <v>0</v>
      </c>
      <c r="R106" s="97">
        <f t="shared" si="22"/>
        <v>0</v>
      </c>
      <c r="S106" s="97">
        <f t="shared" si="22"/>
        <v>0</v>
      </c>
      <c r="T106" s="97">
        <f t="shared" si="22"/>
        <v>0</v>
      </c>
      <c r="U106" s="97">
        <f t="shared" si="22"/>
        <v>0</v>
      </c>
      <c r="V106" s="97"/>
    </row>
    <row r="107" spans="1:22" ht="31.5">
      <c r="A107" s="46" t="s">
        <v>10</v>
      </c>
      <c r="B107" s="99"/>
      <c r="C107" s="96" t="s">
        <v>130</v>
      </c>
      <c r="D107" s="96" t="s">
        <v>47</v>
      </c>
      <c r="E107" s="101" t="s">
        <v>135</v>
      </c>
      <c r="F107" s="96" t="s">
        <v>67</v>
      </c>
      <c r="G107" s="96" t="s">
        <v>11</v>
      </c>
      <c r="H107" s="96"/>
      <c r="I107" s="96"/>
      <c r="J107" s="96"/>
      <c r="K107" s="96"/>
      <c r="L107" s="96"/>
      <c r="M107" s="97"/>
      <c r="N107" s="97"/>
      <c r="O107" s="97"/>
      <c r="P107" s="97"/>
      <c r="Q107" s="97"/>
      <c r="R107" s="97"/>
      <c r="S107" s="97"/>
      <c r="T107" s="97"/>
      <c r="U107" s="97"/>
      <c r="V107" s="97"/>
    </row>
    <row r="108" spans="1:22" ht="15.75">
      <c r="A108" s="46" t="s">
        <v>12</v>
      </c>
      <c r="B108" s="99"/>
      <c r="C108" s="96" t="s">
        <v>130</v>
      </c>
      <c r="D108" s="96" t="s">
        <v>47</v>
      </c>
      <c r="E108" s="101" t="s">
        <v>135</v>
      </c>
      <c r="F108" s="96" t="s">
        <v>67</v>
      </c>
      <c r="G108" s="96" t="s">
        <v>13</v>
      </c>
      <c r="H108" s="96"/>
      <c r="I108" s="96"/>
      <c r="J108" s="96"/>
      <c r="K108" s="96"/>
      <c r="L108" s="96"/>
      <c r="M108" s="97">
        <v>0</v>
      </c>
      <c r="N108" s="97"/>
      <c r="O108" s="97"/>
      <c r="P108" s="97"/>
      <c r="Q108" s="97"/>
      <c r="R108" s="97"/>
      <c r="S108" s="97"/>
      <c r="T108" s="97"/>
      <c r="U108" s="97"/>
      <c r="V108" s="97"/>
    </row>
    <row r="109" spans="1:22" ht="15.75">
      <c r="A109" s="54" t="s">
        <v>136</v>
      </c>
      <c r="B109" s="72"/>
      <c r="C109" s="73" t="s">
        <v>130</v>
      </c>
      <c r="D109" s="73" t="s">
        <v>80</v>
      </c>
      <c r="E109" s="73" t="s">
        <v>74</v>
      </c>
      <c r="F109" s="73" t="s">
        <v>0</v>
      </c>
      <c r="G109" s="73" t="s">
        <v>0</v>
      </c>
      <c r="H109" s="73"/>
      <c r="I109" s="73"/>
      <c r="J109" s="73"/>
      <c r="K109" s="73"/>
      <c r="L109" s="73"/>
      <c r="M109" s="100">
        <f aca="true" t="shared" si="23" ref="M109:U109">SUM(M110)</f>
        <v>0</v>
      </c>
      <c r="N109" s="100">
        <f t="shared" si="23"/>
        <v>83191</v>
      </c>
      <c r="O109" s="100">
        <f t="shared" si="23"/>
        <v>83191</v>
      </c>
      <c r="P109" s="100">
        <f t="shared" si="23"/>
        <v>83191</v>
      </c>
      <c r="Q109" s="100">
        <f t="shared" si="23"/>
        <v>83191</v>
      </c>
      <c r="R109" s="100">
        <f t="shared" si="23"/>
        <v>83191</v>
      </c>
      <c r="S109" s="100">
        <f t="shared" si="23"/>
        <v>83191</v>
      </c>
      <c r="T109" s="100">
        <f t="shared" si="23"/>
        <v>83191</v>
      </c>
      <c r="U109" s="100">
        <f t="shared" si="23"/>
        <v>83191</v>
      </c>
      <c r="V109" s="100"/>
    </row>
    <row r="110" spans="1:22" ht="15.75">
      <c r="A110" s="57" t="s">
        <v>137</v>
      </c>
      <c r="B110" s="99"/>
      <c r="C110" s="96" t="s">
        <v>130</v>
      </c>
      <c r="D110" s="96" t="s">
        <v>80</v>
      </c>
      <c r="E110" s="96" t="s">
        <v>138</v>
      </c>
      <c r="F110" s="96" t="s">
        <v>0</v>
      </c>
      <c r="G110" s="96" t="s">
        <v>0</v>
      </c>
      <c r="H110" s="96"/>
      <c r="I110" s="96"/>
      <c r="J110" s="96"/>
      <c r="K110" s="96"/>
      <c r="L110" s="96"/>
      <c r="M110" s="97"/>
      <c r="N110" s="97">
        <f aca="true" t="shared" si="24" ref="N110:U110">SUM(N111+N114+N112+N113)</f>
        <v>83191</v>
      </c>
      <c r="O110" s="97">
        <f t="shared" si="24"/>
        <v>83191</v>
      </c>
      <c r="P110" s="97">
        <f t="shared" si="24"/>
        <v>83191</v>
      </c>
      <c r="Q110" s="97">
        <f t="shared" si="24"/>
        <v>83191</v>
      </c>
      <c r="R110" s="97">
        <f t="shared" si="24"/>
        <v>83191</v>
      </c>
      <c r="S110" s="97">
        <f t="shared" si="24"/>
        <v>83191</v>
      </c>
      <c r="T110" s="97">
        <f t="shared" si="24"/>
        <v>83191</v>
      </c>
      <c r="U110" s="97">
        <f t="shared" si="24"/>
        <v>83191</v>
      </c>
      <c r="V110" s="97"/>
    </row>
    <row r="111" spans="1:22" ht="15.75">
      <c r="A111" s="46" t="s">
        <v>8</v>
      </c>
      <c r="B111" s="99"/>
      <c r="C111" s="96" t="s">
        <v>130</v>
      </c>
      <c r="D111" s="96" t="s">
        <v>80</v>
      </c>
      <c r="E111" s="96" t="s">
        <v>138</v>
      </c>
      <c r="F111" s="96" t="s">
        <v>67</v>
      </c>
      <c r="G111" s="96" t="s">
        <v>9</v>
      </c>
      <c r="H111" s="96"/>
      <c r="I111" s="96"/>
      <c r="J111" s="96"/>
      <c r="K111" s="96"/>
      <c r="L111" s="96"/>
      <c r="M111" s="97"/>
      <c r="N111" s="97">
        <v>57000</v>
      </c>
      <c r="O111" s="97">
        <v>57000</v>
      </c>
      <c r="P111" s="97">
        <v>57000</v>
      </c>
      <c r="Q111" s="97">
        <v>57000</v>
      </c>
      <c r="R111" s="97">
        <v>57000</v>
      </c>
      <c r="S111" s="97">
        <v>57000</v>
      </c>
      <c r="T111" s="97">
        <v>57000</v>
      </c>
      <c r="U111" s="97">
        <v>57000</v>
      </c>
      <c r="V111" s="97"/>
    </row>
    <row r="112" spans="1:22" ht="31.5">
      <c r="A112" s="46" t="s">
        <v>10</v>
      </c>
      <c r="B112" s="99"/>
      <c r="C112" s="96" t="s">
        <v>130</v>
      </c>
      <c r="D112" s="96" t="s">
        <v>80</v>
      </c>
      <c r="E112" s="96" t="s">
        <v>138</v>
      </c>
      <c r="F112" s="96" t="s">
        <v>67</v>
      </c>
      <c r="G112" s="96" t="s">
        <v>11</v>
      </c>
      <c r="H112" s="96"/>
      <c r="I112" s="96"/>
      <c r="J112" s="96"/>
      <c r="K112" s="96"/>
      <c r="L112" s="96"/>
      <c r="M112" s="97"/>
      <c r="N112" s="97">
        <v>23247</v>
      </c>
      <c r="O112" s="97">
        <v>23247</v>
      </c>
      <c r="P112" s="97">
        <v>23247</v>
      </c>
      <c r="Q112" s="97">
        <v>23247</v>
      </c>
      <c r="R112" s="97">
        <v>23247</v>
      </c>
      <c r="S112" s="97">
        <v>23247</v>
      </c>
      <c r="T112" s="97">
        <v>23247</v>
      </c>
      <c r="U112" s="97">
        <v>23247</v>
      </c>
      <c r="V112" s="97"/>
    </row>
    <row r="113" spans="1:22" ht="31.5">
      <c r="A113" s="46" t="s">
        <v>14</v>
      </c>
      <c r="B113" s="99"/>
      <c r="C113" s="96" t="s">
        <v>130</v>
      </c>
      <c r="D113" s="96" t="s">
        <v>80</v>
      </c>
      <c r="E113" s="96" t="s">
        <v>138</v>
      </c>
      <c r="F113" s="96" t="s">
        <v>67</v>
      </c>
      <c r="G113" s="96" t="s">
        <v>15</v>
      </c>
      <c r="H113" s="96"/>
      <c r="I113" s="96"/>
      <c r="J113" s="96"/>
      <c r="K113" s="96"/>
      <c r="L113" s="96" t="s">
        <v>50</v>
      </c>
      <c r="M113" s="97"/>
      <c r="N113" s="97">
        <v>2700</v>
      </c>
      <c r="O113" s="97">
        <v>2700</v>
      </c>
      <c r="P113" s="97">
        <v>2700</v>
      </c>
      <c r="Q113" s="97">
        <v>2700</v>
      </c>
      <c r="R113" s="97">
        <v>2700</v>
      </c>
      <c r="S113" s="97">
        <v>2700</v>
      </c>
      <c r="T113" s="97">
        <v>2700</v>
      </c>
      <c r="U113" s="97">
        <v>2700</v>
      </c>
      <c r="V113" s="97"/>
    </row>
    <row r="114" spans="1:22" ht="15.75">
      <c r="A114" s="46" t="s">
        <v>62</v>
      </c>
      <c r="B114" s="99"/>
      <c r="C114" s="96" t="s">
        <v>130</v>
      </c>
      <c r="D114" s="96" t="s">
        <v>80</v>
      </c>
      <c r="E114" s="96" t="s">
        <v>138</v>
      </c>
      <c r="F114" s="96" t="s">
        <v>139</v>
      </c>
      <c r="G114" s="96" t="s">
        <v>5</v>
      </c>
      <c r="H114" s="96"/>
      <c r="I114" s="96"/>
      <c r="J114" s="96"/>
      <c r="K114" s="96"/>
      <c r="L114" s="96"/>
      <c r="M114" s="97"/>
      <c r="N114" s="97">
        <v>244</v>
      </c>
      <c r="O114" s="97">
        <v>244</v>
      </c>
      <c r="P114" s="97">
        <v>244</v>
      </c>
      <c r="Q114" s="97">
        <v>244</v>
      </c>
      <c r="R114" s="97">
        <v>244</v>
      </c>
      <c r="S114" s="97">
        <v>244</v>
      </c>
      <c r="T114" s="97">
        <v>244</v>
      </c>
      <c r="U114" s="97">
        <v>244</v>
      </c>
      <c r="V114" s="97"/>
    </row>
    <row r="115" spans="1:22" ht="18.75">
      <c r="A115" s="54" t="s">
        <v>140</v>
      </c>
      <c r="B115" s="72"/>
      <c r="C115" s="73" t="s">
        <v>130</v>
      </c>
      <c r="D115" s="73" t="s">
        <v>72</v>
      </c>
      <c r="E115" s="103" t="s">
        <v>74</v>
      </c>
      <c r="F115" s="73" t="s">
        <v>0</v>
      </c>
      <c r="G115" s="73" t="s">
        <v>0</v>
      </c>
      <c r="H115" s="73"/>
      <c r="I115" s="73"/>
      <c r="J115" s="73"/>
      <c r="K115" s="73"/>
      <c r="L115" s="73"/>
      <c r="M115" s="100">
        <f aca="true" t="shared" si="25" ref="M115:U115">SUM(M120+M122+M124+M116)</f>
        <v>0</v>
      </c>
      <c r="N115" s="100">
        <f t="shared" si="25"/>
        <v>291919</v>
      </c>
      <c r="O115" s="100">
        <f t="shared" si="25"/>
        <v>291919</v>
      </c>
      <c r="P115" s="100">
        <f t="shared" si="25"/>
        <v>291919</v>
      </c>
      <c r="Q115" s="100">
        <f t="shared" si="25"/>
        <v>291919</v>
      </c>
      <c r="R115" s="100">
        <f t="shared" si="25"/>
        <v>291919</v>
      </c>
      <c r="S115" s="100">
        <f t="shared" si="25"/>
        <v>291919</v>
      </c>
      <c r="T115" s="100">
        <f t="shared" si="25"/>
        <v>291919</v>
      </c>
      <c r="U115" s="100">
        <f t="shared" si="25"/>
        <v>291919</v>
      </c>
      <c r="V115" s="100"/>
    </row>
    <row r="116" spans="1:22" ht="47.25">
      <c r="A116" s="36" t="s">
        <v>59</v>
      </c>
      <c r="B116" s="104"/>
      <c r="C116" s="101" t="s">
        <v>130</v>
      </c>
      <c r="D116" s="101" t="s">
        <v>72</v>
      </c>
      <c r="E116" s="101" t="s">
        <v>141</v>
      </c>
      <c r="F116" s="101" t="s">
        <v>0</v>
      </c>
      <c r="G116" s="101" t="s">
        <v>0</v>
      </c>
      <c r="H116" s="101"/>
      <c r="I116" s="101"/>
      <c r="J116" s="101"/>
      <c r="K116" s="101"/>
      <c r="L116" s="101"/>
      <c r="M116" s="97">
        <v>0</v>
      </c>
      <c r="N116" s="97">
        <f aca="true" t="shared" si="26" ref="N116:U116">SUM(N117:N119)</f>
        <v>242818</v>
      </c>
      <c r="O116" s="97">
        <f t="shared" si="26"/>
        <v>242818</v>
      </c>
      <c r="P116" s="97">
        <f t="shared" si="26"/>
        <v>242818</v>
      </c>
      <c r="Q116" s="97">
        <f t="shared" si="26"/>
        <v>242818</v>
      </c>
      <c r="R116" s="97">
        <f t="shared" si="26"/>
        <v>242818</v>
      </c>
      <c r="S116" s="97">
        <f t="shared" si="26"/>
        <v>242818</v>
      </c>
      <c r="T116" s="97">
        <f t="shared" si="26"/>
        <v>242818</v>
      </c>
      <c r="U116" s="97">
        <f t="shared" si="26"/>
        <v>242818</v>
      </c>
      <c r="V116" s="97"/>
    </row>
    <row r="117" spans="1:22" ht="15.75">
      <c r="A117" s="46" t="s">
        <v>12</v>
      </c>
      <c r="B117" s="104"/>
      <c r="C117" s="101" t="s">
        <v>130</v>
      </c>
      <c r="D117" s="101" t="s">
        <v>72</v>
      </c>
      <c r="E117" s="101" t="s">
        <v>141</v>
      </c>
      <c r="F117" s="101" t="s">
        <v>75</v>
      </c>
      <c r="G117" s="101" t="s">
        <v>13</v>
      </c>
      <c r="H117" s="101"/>
      <c r="I117" s="101"/>
      <c r="J117" s="101"/>
      <c r="K117" s="101"/>
      <c r="L117" s="101"/>
      <c r="M117" s="97">
        <v>0</v>
      </c>
      <c r="N117" s="97"/>
      <c r="O117" s="97"/>
      <c r="P117" s="97"/>
      <c r="Q117" s="97"/>
      <c r="R117" s="97"/>
      <c r="S117" s="97"/>
      <c r="T117" s="97"/>
      <c r="U117" s="97"/>
      <c r="V117" s="97"/>
    </row>
    <row r="118" spans="1:22" ht="31.5">
      <c r="A118" s="46" t="s">
        <v>14</v>
      </c>
      <c r="B118" s="104"/>
      <c r="C118" s="101" t="s">
        <v>130</v>
      </c>
      <c r="D118" s="101" t="s">
        <v>72</v>
      </c>
      <c r="E118" s="101" t="s">
        <v>141</v>
      </c>
      <c r="F118" s="101" t="s">
        <v>75</v>
      </c>
      <c r="G118" s="101" t="s">
        <v>15</v>
      </c>
      <c r="H118" s="101"/>
      <c r="I118" s="101"/>
      <c r="J118" s="101"/>
      <c r="K118" s="101"/>
      <c r="L118" s="101" t="s">
        <v>50</v>
      </c>
      <c r="M118" s="97">
        <v>0</v>
      </c>
      <c r="N118" s="97">
        <v>27718</v>
      </c>
      <c r="O118" s="97">
        <v>27718</v>
      </c>
      <c r="P118" s="97">
        <v>27718</v>
      </c>
      <c r="Q118" s="97">
        <v>27718</v>
      </c>
      <c r="R118" s="97">
        <v>27718</v>
      </c>
      <c r="S118" s="97">
        <v>27718</v>
      </c>
      <c r="T118" s="97">
        <v>27718</v>
      </c>
      <c r="U118" s="97">
        <v>27718</v>
      </c>
      <c r="V118" s="97"/>
    </row>
    <row r="119" spans="1:22" ht="63">
      <c r="A119" s="41" t="s">
        <v>65</v>
      </c>
      <c r="B119" s="104"/>
      <c r="C119" s="101" t="s">
        <v>130</v>
      </c>
      <c r="D119" s="101" t="s">
        <v>72</v>
      </c>
      <c r="E119" s="101" t="s">
        <v>141</v>
      </c>
      <c r="F119" s="101" t="s">
        <v>76</v>
      </c>
      <c r="G119" s="101" t="s">
        <v>64</v>
      </c>
      <c r="H119" s="101"/>
      <c r="I119" s="101"/>
      <c r="J119" s="101"/>
      <c r="K119" s="101"/>
      <c r="L119" s="101"/>
      <c r="M119" s="97">
        <v>0</v>
      </c>
      <c r="N119" s="97">
        <v>215100</v>
      </c>
      <c r="O119" s="97">
        <v>215100</v>
      </c>
      <c r="P119" s="97">
        <v>215100</v>
      </c>
      <c r="Q119" s="97">
        <v>215100</v>
      </c>
      <c r="R119" s="97">
        <v>215100</v>
      </c>
      <c r="S119" s="97">
        <v>215100</v>
      </c>
      <c r="T119" s="97">
        <v>215100</v>
      </c>
      <c r="U119" s="97">
        <v>215100</v>
      </c>
      <c r="V119" s="97"/>
    </row>
    <row r="120" spans="1:22" ht="15.75">
      <c r="A120" s="114" t="s">
        <v>142</v>
      </c>
      <c r="B120" s="115"/>
      <c r="C120" s="116" t="s">
        <v>130</v>
      </c>
      <c r="D120" s="116" t="s">
        <v>72</v>
      </c>
      <c r="E120" s="116" t="s">
        <v>143</v>
      </c>
      <c r="F120" s="116" t="s">
        <v>0</v>
      </c>
      <c r="G120" s="116" t="s">
        <v>0</v>
      </c>
      <c r="H120" s="116"/>
      <c r="I120" s="116"/>
      <c r="J120" s="116"/>
      <c r="K120" s="116"/>
      <c r="L120" s="116"/>
      <c r="M120" s="117">
        <v>0</v>
      </c>
      <c r="N120" s="117">
        <f aca="true" t="shared" si="27" ref="N120:U120">SUM(N121)</f>
        <v>8144</v>
      </c>
      <c r="O120" s="117">
        <f t="shared" si="27"/>
        <v>8144</v>
      </c>
      <c r="P120" s="117">
        <f t="shared" si="27"/>
        <v>8144</v>
      </c>
      <c r="Q120" s="117">
        <f t="shared" si="27"/>
        <v>8144</v>
      </c>
      <c r="R120" s="117">
        <f t="shared" si="27"/>
        <v>8144</v>
      </c>
      <c r="S120" s="117">
        <f t="shared" si="27"/>
        <v>8144</v>
      </c>
      <c r="T120" s="117">
        <f t="shared" si="27"/>
        <v>8144</v>
      </c>
      <c r="U120" s="117">
        <f t="shared" si="27"/>
        <v>8144</v>
      </c>
      <c r="V120" s="117"/>
    </row>
    <row r="121" spans="1:22" ht="15.75">
      <c r="A121" s="46" t="s">
        <v>8</v>
      </c>
      <c r="B121" s="99"/>
      <c r="C121" s="96" t="s">
        <v>130</v>
      </c>
      <c r="D121" s="96" t="s">
        <v>72</v>
      </c>
      <c r="E121" s="96" t="s">
        <v>144</v>
      </c>
      <c r="F121" s="96" t="s">
        <v>67</v>
      </c>
      <c r="G121" s="96" t="s">
        <v>15</v>
      </c>
      <c r="H121" s="96"/>
      <c r="I121" s="96"/>
      <c r="J121" s="96"/>
      <c r="K121" s="96"/>
      <c r="L121" s="96" t="s">
        <v>50</v>
      </c>
      <c r="M121" s="97">
        <v>0</v>
      </c>
      <c r="N121" s="97">
        <v>8144</v>
      </c>
      <c r="O121" s="97">
        <v>8144</v>
      </c>
      <c r="P121" s="97">
        <v>8144</v>
      </c>
      <c r="Q121" s="97">
        <v>8144</v>
      </c>
      <c r="R121" s="97">
        <v>8144</v>
      </c>
      <c r="S121" s="97">
        <v>8144</v>
      </c>
      <c r="T121" s="97">
        <v>8144</v>
      </c>
      <c r="U121" s="97">
        <v>8144</v>
      </c>
      <c r="V121" s="97"/>
    </row>
    <row r="122" spans="1:22" ht="15.75">
      <c r="A122" s="114" t="s">
        <v>145</v>
      </c>
      <c r="B122" s="115"/>
      <c r="C122" s="116" t="s">
        <v>130</v>
      </c>
      <c r="D122" s="116" t="s">
        <v>72</v>
      </c>
      <c r="E122" s="116" t="s">
        <v>146</v>
      </c>
      <c r="F122" s="116" t="s">
        <v>0</v>
      </c>
      <c r="G122" s="116" t="s">
        <v>0</v>
      </c>
      <c r="H122" s="116"/>
      <c r="I122" s="116"/>
      <c r="J122" s="116"/>
      <c r="K122" s="116"/>
      <c r="L122" s="116"/>
      <c r="M122" s="117">
        <f aca="true" t="shared" si="28" ref="M122:U122">SUM(M123)</f>
        <v>0</v>
      </c>
      <c r="N122" s="117">
        <f t="shared" si="28"/>
        <v>0</v>
      </c>
      <c r="O122" s="117">
        <f t="shared" si="28"/>
        <v>0</v>
      </c>
      <c r="P122" s="117">
        <f t="shared" si="28"/>
        <v>0</v>
      </c>
      <c r="Q122" s="117">
        <f t="shared" si="28"/>
        <v>0</v>
      </c>
      <c r="R122" s="117">
        <f t="shared" si="28"/>
        <v>0</v>
      </c>
      <c r="S122" s="117">
        <f t="shared" si="28"/>
        <v>0</v>
      </c>
      <c r="T122" s="117">
        <f t="shared" si="28"/>
        <v>0</v>
      </c>
      <c r="U122" s="117">
        <f t="shared" si="28"/>
        <v>0</v>
      </c>
      <c r="V122" s="117"/>
    </row>
    <row r="123" spans="1:22" ht="31.5">
      <c r="A123" s="46" t="s">
        <v>14</v>
      </c>
      <c r="B123" s="99"/>
      <c r="C123" s="96" t="s">
        <v>130</v>
      </c>
      <c r="D123" s="96" t="s">
        <v>72</v>
      </c>
      <c r="E123" s="96" t="s">
        <v>147</v>
      </c>
      <c r="F123" s="96" t="s">
        <v>67</v>
      </c>
      <c r="G123" s="96" t="s">
        <v>15</v>
      </c>
      <c r="H123" s="96"/>
      <c r="I123" s="96"/>
      <c r="J123" s="96"/>
      <c r="K123" s="96"/>
      <c r="L123" s="96" t="s">
        <v>50</v>
      </c>
      <c r="M123" s="97">
        <v>0</v>
      </c>
      <c r="N123" s="97"/>
      <c r="O123" s="97"/>
      <c r="P123" s="97"/>
      <c r="Q123" s="97"/>
      <c r="R123" s="97"/>
      <c r="S123" s="97"/>
      <c r="T123" s="97"/>
      <c r="U123" s="97"/>
      <c r="V123" s="97"/>
    </row>
    <row r="124" spans="1:22" ht="31.5">
      <c r="A124" s="118" t="s">
        <v>148</v>
      </c>
      <c r="B124" s="115"/>
      <c r="C124" s="116" t="s">
        <v>130</v>
      </c>
      <c r="D124" s="116" t="s">
        <v>72</v>
      </c>
      <c r="E124" s="116" t="s">
        <v>149</v>
      </c>
      <c r="F124" s="116" t="s">
        <v>0</v>
      </c>
      <c r="G124" s="116" t="s">
        <v>0</v>
      </c>
      <c r="H124" s="116"/>
      <c r="I124" s="116"/>
      <c r="J124" s="116"/>
      <c r="K124" s="116"/>
      <c r="L124" s="116"/>
      <c r="M124" s="117">
        <f aca="true" t="shared" si="29" ref="M124:U124">SUM(M128+M125+M126+M127)</f>
        <v>0</v>
      </c>
      <c r="N124" s="117">
        <f t="shared" si="29"/>
        <v>40957</v>
      </c>
      <c r="O124" s="117">
        <f t="shared" si="29"/>
        <v>40957</v>
      </c>
      <c r="P124" s="117">
        <f t="shared" si="29"/>
        <v>40957</v>
      </c>
      <c r="Q124" s="117">
        <f t="shared" si="29"/>
        <v>40957</v>
      </c>
      <c r="R124" s="117">
        <f t="shared" si="29"/>
        <v>40957</v>
      </c>
      <c r="S124" s="117">
        <f t="shared" si="29"/>
        <v>40957</v>
      </c>
      <c r="T124" s="117">
        <f t="shared" si="29"/>
        <v>40957</v>
      </c>
      <c r="U124" s="117">
        <f t="shared" si="29"/>
        <v>40957</v>
      </c>
      <c r="V124" s="117"/>
    </row>
    <row r="125" spans="1:22" ht="31.5">
      <c r="A125" s="46" t="s">
        <v>10</v>
      </c>
      <c r="B125" s="115"/>
      <c r="C125" s="116" t="s">
        <v>130</v>
      </c>
      <c r="D125" s="116" t="s">
        <v>72</v>
      </c>
      <c r="E125" s="116" t="s">
        <v>149</v>
      </c>
      <c r="F125" s="116" t="s">
        <v>67</v>
      </c>
      <c r="G125" s="116" t="s">
        <v>11</v>
      </c>
      <c r="H125" s="116"/>
      <c r="I125" s="116"/>
      <c r="J125" s="116"/>
      <c r="K125" s="116"/>
      <c r="L125" s="116"/>
      <c r="M125" s="117"/>
      <c r="N125" s="117">
        <v>6637</v>
      </c>
      <c r="O125" s="117">
        <v>6637</v>
      </c>
      <c r="P125" s="117">
        <v>6637</v>
      </c>
      <c r="Q125" s="117">
        <v>6637</v>
      </c>
      <c r="R125" s="117">
        <v>6637</v>
      </c>
      <c r="S125" s="117">
        <v>6637</v>
      </c>
      <c r="T125" s="117">
        <v>6637</v>
      </c>
      <c r="U125" s="117">
        <v>6637</v>
      </c>
      <c r="V125" s="117"/>
    </row>
    <row r="126" spans="1:22" ht="15.75">
      <c r="A126" s="46" t="s">
        <v>12</v>
      </c>
      <c r="B126" s="99"/>
      <c r="C126" s="96" t="s">
        <v>130</v>
      </c>
      <c r="D126" s="96" t="s">
        <v>72</v>
      </c>
      <c r="E126" s="96" t="s">
        <v>149</v>
      </c>
      <c r="F126" s="96" t="s">
        <v>67</v>
      </c>
      <c r="G126" s="96" t="s">
        <v>13</v>
      </c>
      <c r="H126" s="96"/>
      <c r="I126" s="96"/>
      <c r="J126" s="96"/>
      <c r="K126" s="96"/>
      <c r="L126" s="96"/>
      <c r="M126" s="97">
        <v>0</v>
      </c>
      <c r="N126" s="97">
        <v>32400</v>
      </c>
      <c r="O126" s="97">
        <v>32400</v>
      </c>
      <c r="P126" s="97">
        <v>32400</v>
      </c>
      <c r="Q126" s="97">
        <v>32400</v>
      </c>
      <c r="R126" s="97">
        <v>32400</v>
      </c>
      <c r="S126" s="97">
        <v>32400</v>
      </c>
      <c r="T126" s="97">
        <v>32400</v>
      </c>
      <c r="U126" s="97">
        <v>32400</v>
      </c>
      <c r="V126" s="97"/>
    </row>
    <row r="127" spans="1:22" ht="31.5">
      <c r="A127" s="46" t="s">
        <v>14</v>
      </c>
      <c r="B127" s="99"/>
      <c r="C127" s="96" t="s">
        <v>130</v>
      </c>
      <c r="D127" s="96" t="s">
        <v>72</v>
      </c>
      <c r="E127" s="96" t="s">
        <v>149</v>
      </c>
      <c r="F127" s="96" t="s">
        <v>75</v>
      </c>
      <c r="G127" s="96" t="s">
        <v>15</v>
      </c>
      <c r="H127" s="96"/>
      <c r="I127" s="96"/>
      <c r="J127" s="96"/>
      <c r="K127" s="96"/>
      <c r="L127" s="96" t="s">
        <v>90</v>
      </c>
      <c r="M127" s="97"/>
      <c r="N127" s="97">
        <v>1920</v>
      </c>
      <c r="O127" s="97">
        <v>1920</v>
      </c>
      <c r="P127" s="97">
        <v>1920</v>
      </c>
      <c r="Q127" s="97">
        <v>1920</v>
      </c>
      <c r="R127" s="97">
        <v>1920</v>
      </c>
      <c r="S127" s="97">
        <v>1920</v>
      </c>
      <c r="T127" s="97">
        <v>1920</v>
      </c>
      <c r="U127" s="97">
        <v>1920</v>
      </c>
      <c r="V127" s="97"/>
    </row>
    <row r="128" spans="1:22" ht="31.5">
      <c r="A128" s="46" t="s">
        <v>14</v>
      </c>
      <c r="B128" s="99"/>
      <c r="C128" s="96" t="s">
        <v>130</v>
      </c>
      <c r="D128" s="96" t="s">
        <v>72</v>
      </c>
      <c r="E128" s="96" t="s">
        <v>149</v>
      </c>
      <c r="F128" s="96" t="s">
        <v>75</v>
      </c>
      <c r="G128" s="96" t="s">
        <v>15</v>
      </c>
      <c r="H128" s="96"/>
      <c r="I128" s="96"/>
      <c r="J128" s="96"/>
      <c r="K128" s="96"/>
      <c r="L128" s="96" t="s">
        <v>50</v>
      </c>
      <c r="M128" s="198">
        <v>0</v>
      </c>
      <c r="N128" s="97"/>
      <c r="O128" s="97"/>
      <c r="P128" s="97"/>
      <c r="Q128" s="97"/>
      <c r="R128" s="97"/>
      <c r="S128" s="97"/>
      <c r="T128" s="97"/>
      <c r="U128" s="97"/>
      <c r="V128" s="97"/>
    </row>
    <row r="129" spans="1:22" ht="31.5">
      <c r="A129" s="35" t="s">
        <v>172</v>
      </c>
      <c r="B129" s="127"/>
      <c r="C129" s="128" t="s">
        <v>156</v>
      </c>
      <c r="D129" s="128" t="s">
        <v>51</v>
      </c>
      <c r="E129" s="178" t="s">
        <v>74</v>
      </c>
      <c r="F129" s="129" t="s">
        <v>0</v>
      </c>
      <c r="G129" s="129" t="s">
        <v>0</v>
      </c>
      <c r="H129" s="130"/>
      <c r="I129" s="130"/>
      <c r="J129" s="130"/>
      <c r="K129" s="130"/>
      <c r="L129" s="130"/>
      <c r="M129" s="199">
        <f>SUM(M130+M134)</f>
        <v>1073200</v>
      </c>
      <c r="N129" s="144"/>
      <c r="O129" s="144"/>
      <c r="P129" s="144"/>
      <c r="Q129" s="144"/>
      <c r="R129" s="144"/>
      <c r="S129" s="144"/>
      <c r="T129" s="145"/>
      <c r="U129" s="162"/>
      <c r="V129" s="146"/>
    </row>
    <row r="130" spans="1:22" ht="47.25">
      <c r="A130" s="36" t="s">
        <v>59</v>
      </c>
      <c r="B130" s="141"/>
      <c r="C130" s="137" t="s">
        <v>156</v>
      </c>
      <c r="D130" s="137" t="s">
        <v>51</v>
      </c>
      <c r="E130" s="137" t="s">
        <v>176</v>
      </c>
      <c r="F130" s="137" t="s">
        <v>0</v>
      </c>
      <c r="G130" s="137" t="s">
        <v>0</v>
      </c>
      <c r="H130" s="142"/>
      <c r="I130" s="142"/>
      <c r="J130" s="142"/>
      <c r="K130" s="142"/>
      <c r="L130" s="142"/>
      <c r="M130" s="200">
        <f>SUM(M131:M133)</f>
        <v>1073200</v>
      </c>
      <c r="V130" s="186"/>
    </row>
    <row r="131" spans="1:22" ht="15.75">
      <c r="A131" s="46" t="s">
        <v>1</v>
      </c>
      <c r="B131" s="141"/>
      <c r="C131" s="137" t="s">
        <v>156</v>
      </c>
      <c r="D131" s="137" t="s">
        <v>51</v>
      </c>
      <c r="E131" s="137" t="s">
        <v>176</v>
      </c>
      <c r="F131" s="137" t="s">
        <v>82</v>
      </c>
      <c r="G131" s="137" t="s">
        <v>2</v>
      </c>
      <c r="H131" s="142"/>
      <c r="I131" s="142"/>
      <c r="J131" s="142"/>
      <c r="K131" s="142"/>
      <c r="L131" s="142"/>
      <c r="M131" s="201">
        <v>723700</v>
      </c>
      <c r="V131" s="186"/>
    </row>
    <row r="132" spans="1:22" ht="31.5">
      <c r="A132" s="46" t="s">
        <v>3</v>
      </c>
      <c r="B132" s="148"/>
      <c r="C132" s="137" t="s">
        <v>156</v>
      </c>
      <c r="D132" s="137" t="s">
        <v>51</v>
      </c>
      <c r="E132" s="137" t="s">
        <v>176</v>
      </c>
      <c r="F132" s="137" t="s">
        <v>83</v>
      </c>
      <c r="G132" s="137" t="s">
        <v>4</v>
      </c>
      <c r="H132" s="142"/>
      <c r="I132" s="142"/>
      <c r="J132" s="142"/>
      <c r="K132" s="142"/>
      <c r="L132" s="142"/>
      <c r="M132" s="202">
        <v>218500</v>
      </c>
      <c r="N132" s="184"/>
      <c r="O132" s="184"/>
      <c r="P132" s="184"/>
      <c r="Q132" s="184"/>
      <c r="R132" s="184"/>
      <c r="S132" s="184"/>
      <c r="T132" s="184"/>
      <c r="U132" s="184"/>
      <c r="V132" s="185"/>
    </row>
    <row r="133" spans="1:22" ht="15.75">
      <c r="A133" s="222" t="s">
        <v>187</v>
      </c>
      <c r="B133" s="148"/>
      <c r="C133" s="137" t="s">
        <v>156</v>
      </c>
      <c r="D133" s="137" t="s">
        <v>51</v>
      </c>
      <c r="E133" s="137" t="s">
        <v>176</v>
      </c>
      <c r="F133" s="137" t="s">
        <v>191</v>
      </c>
      <c r="G133" s="137" t="s">
        <v>188</v>
      </c>
      <c r="H133" s="142"/>
      <c r="I133" s="142"/>
      <c r="J133" s="142"/>
      <c r="K133" s="142"/>
      <c r="L133" s="142"/>
      <c r="M133" s="202">
        <v>131000</v>
      </c>
      <c r="N133" s="184"/>
      <c r="O133" s="184"/>
      <c r="P133" s="184"/>
      <c r="Q133" s="184"/>
      <c r="R133" s="184"/>
      <c r="S133" s="184"/>
      <c r="T133" s="184"/>
      <c r="U133" s="184"/>
      <c r="V133" s="185"/>
    </row>
    <row r="134" spans="1:22" ht="47.25">
      <c r="A134" s="118" t="s">
        <v>177</v>
      </c>
      <c r="B134" s="148"/>
      <c r="C134" s="137" t="s">
        <v>156</v>
      </c>
      <c r="D134" s="137" t="s">
        <v>51</v>
      </c>
      <c r="E134" s="137" t="s">
        <v>178</v>
      </c>
      <c r="F134" s="137" t="s">
        <v>0</v>
      </c>
      <c r="G134" s="137" t="s">
        <v>0</v>
      </c>
      <c r="H134" s="142"/>
      <c r="I134" s="142"/>
      <c r="J134" s="142"/>
      <c r="K134" s="142"/>
      <c r="L134" s="142"/>
      <c r="M134" s="200">
        <f>SUM(M135+M136)</f>
        <v>0</v>
      </c>
      <c r="V134" s="186"/>
    </row>
    <row r="135" spans="1:22" ht="15.75">
      <c r="A135" s="46" t="s">
        <v>1</v>
      </c>
      <c r="B135" s="148"/>
      <c r="C135" s="137" t="s">
        <v>156</v>
      </c>
      <c r="D135" s="137" t="s">
        <v>51</v>
      </c>
      <c r="E135" s="137" t="s">
        <v>178</v>
      </c>
      <c r="F135" s="149" t="s">
        <v>82</v>
      </c>
      <c r="G135" s="149" t="s">
        <v>2</v>
      </c>
      <c r="H135" s="142"/>
      <c r="I135" s="142"/>
      <c r="J135" s="142"/>
      <c r="K135" s="142"/>
      <c r="L135" s="142"/>
      <c r="M135" s="201"/>
      <c r="V135" s="186"/>
    </row>
    <row r="136" spans="1:22" ht="31.5">
      <c r="A136" s="46" t="s">
        <v>3</v>
      </c>
      <c r="B136" s="148"/>
      <c r="C136" s="137" t="s">
        <v>156</v>
      </c>
      <c r="D136" s="137" t="s">
        <v>51</v>
      </c>
      <c r="E136" s="137" t="s">
        <v>178</v>
      </c>
      <c r="F136" s="149" t="s">
        <v>83</v>
      </c>
      <c r="G136" s="149" t="s">
        <v>4</v>
      </c>
      <c r="H136" s="142"/>
      <c r="I136" s="142"/>
      <c r="J136" s="142"/>
      <c r="K136" s="142"/>
      <c r="L136" s="142"/>
      <c r="M136" s="201"/>
      <c r="N136" s="184"/>
      <c r="O136" s="184"/>
      <c r="P136" s="184"/>
      <c r="Q136" s="184"/>
      <c r="R136" s="184"/>
      <c r="S136" s="184"/>
      <c r="T136" s="184"/>
      <c r="U136" s="184"/>
      <c r="V136" s="185"/>
    </row>
    <row r="137" spans="1:22" ht="18.75">
      <c r="A137" s="38" t="s">
        <v>68</v>
      </c>
      <c r="B137" s="39"/>
      <c r="C137" s="40" t="s">
        <v>71</v>
      </c>
      <c r="D137" s="40" t="s">
        <v>52</v>
      </c>
      <c r="E137" s="80" t="s">
        <v>74</v>
      </c>
      <c r="F137" s="40" t="s">
        <v>0</v>
      </c>
      <c r="G137" s="40" t="s">
        <v>0</v>
      </c>
      <c r="H137" s="40"/>
      <c r="I137" s="40"/>
      <c r="J137" s="40"/>
      <c r="K137" s="40"/>
      <c r="L137" s="40"/>
      <c r="M137" s="203">
        <f aca="true" t="shared" si="30" ref="M137:U137">SUM(M138+M140+M142)</f>
        <v>0</v>
      </c>
      <c r="N137" s="42">
        <f t="shared" si="30"/>
        <v>18200</v>
      </c>
      <c r="O137" s="42">
        <f t="shared" si="30"/>
        <v>18200</v>
      </c>
      <c r="P137" s="42">
        <f t="shared" si="30"/>
        <v>18200</v>
      </c>
      <c r="Q137" s="42">
        <f t="shared" si="30"/>
        <v>18200</v>
      </c>
      <c r="R137" s="42">
        <f t="shared" si="30"/>
        <v>18200</v>
      </c>
      <c r="S137" s="42">
        <f t="shared" si="30"/>
        <v>18200</v>
      </c>
      <c r="T137" s="42">
        <f t="shared" si="30"/>
        <v>18200</v>
      </c>
      <c r="U137" s="42">
        <f t="shared" si="30"/>
        <v>18200</v>
      </c>
      <c r="V137" s="42"/>
    </row>
    <row r="138" spans="1:22" ht="31.5">
      <c r="A138" s="41" t="s">
        <v>69</v>
      </c>
      <c r="B138" s="99"/>
      <c r="C138" s="96" t="s">
        <v>71</v>
      </c>
      <c r="D138" s="96" t="s">
        <v>72</v>
      </c>
      <c r="E138" s="96" t="s">
        <v>77</v>
      </c>
      <c r="F138" s="96" t="s">
        <v>0</v>
      </c>
      <c r="G138" s="96" t="s">
        <v>0</v>
      </c>
      <c r="H138" s="96"/>
      <c r="I138" s="96"/>
      <c r="J138" s="96"/>
      <c r="K138" s="96"/>
      <c r="L138" s="96"/>
      <c r="M138" s="97"/>
      <c r="N138" s="97">
        <f aca="true" t="shared" si="31" ref="N138:U138">SUM(N139)</f>
        <v>17000</v>
      </c>
      <c r="O138" s="97">
        <f t="shared" si="31"/>
        <v>17000</v>
      </c>
      <c r="P138" s="97">
        <f t="shared" si="31"/>
        <v>17000</v>
      </c>
      <c r="Q138" s="97">
        <f t="shared" si="31"/>
        <v>17000</v>
      </c>
      <c r="R138" s="97">
        <f t="shared" si="31"/>
        <v>17000</v>
      </c>
      <c r="S138" s="97">
        <f t="shared" si="31"/>
        <v>17000</v>
      </c>
      <c r="T138" s="97">
        <f t="shared" si="31"/>
        <v>17000</v>
      </c>
      <c r="U138" s="97">
        <f t="shared" si="31"/>
        <v>17000</v>
      </c>
      <c r="V138" s="97"/>
    </row>
    <row r="139" spans="1:22" ht="15.75">
      <c r="A139" s="41" t="s">
        <v>70</v>
      </c>
      <c r="B139" s="99"/>
      <c r="C139" s="96" t="s">
        <v>71</v>
      </c>
      <c r="D139" s="96" t="s">
        <v>72</v>
      </c>
      <c r="E139" s="96" t="s">
        <v>150</v>
      </c>
      <c r="F139" s="96" t="s">
        <v>151</v>
      </c>
      <c r="G139" s="96" t="s">
        <v>73</v>
      </c>
      <c r="H139" s="96"/>
      <c r="I139" s="96"/>
      <c r="J139" s="96"/>
      <c r="K139" s="96"/>
      <c r="L139" s="96"/>
      <c r="M139" s="97"/>
      <c r="N139" s="97">
        <v>17000</v>
      </c>
      <c r="O139" s="97">
        <v>17000</v>
      </c>
      <c r="P139" s="97">
        <v>17000</v>
      </c>
      <c r="Q139" s="97">
        <v>17000</v>
      </c>
      <c r="R139" s="97">
        <v>17000</v>
      </c>
      <c r="S139" s="97">
        <v>17000</v>
      </c>
      <c r="T139" s="97">
        <v>17000</v>
      </c>
      <c r="U139" s="97">
        <v>17000</v>
      </c>
      <c r="V139" s="97"/>
    </row>
    <row r="140" spans="1:22" ht="31.5">
      <c r="A140" s="58" t="s">
        <v>152</v>
      </c>
      <c r="B140" s="99"/>
      <c r="C140" s="96" t="s">
        <v>71</v>
      </c>
      <c r="D140" s="96" t="s">
        <v>72</v>
      </c>
      <c r="E140" s="96"/>
      <c r="F140" s="96" t="s">
        <v>0</v>
      </c>
      <c r="G140" s="96" t="s">
        <v>0</v>
      </c>
      <c r="H140" s="96"/>
      <c r="I140" s="96"/>
      <c r="J140" s="96"/>
      <c r="K140" s="96"/>
      <c r="L140" s="96"/>
      <c r="M140" s="97"/>
      <c r="N140" s="97">
        <f aca="true" t="shared" si="32" ref="N140:U140">SUM(N141)</f>
        <v>1200</v>
      </c>
      <c r="O140" s="97">
        <f t="shared" si="32"/>
        <v>1200</v>
      </c>
      <c r="P140" s="97">
        <f t="shared" si="32"/>
        <v>1200</v>
      </c>
      <c r="Q140" s="97">
        <f t="shared" si="32"/>
        <v>1200</v>
      </c>
      <c r="R140" s="97">
        <f t="shared" si="32"/>
        <v>1200</v>
      </c>
      <c r="S140" s="97">
        <f t="shared" si="32"/>
        <v>1200</v>
      </c>
      <c r="T140" s="97">
        <f t="shared" si="32"/>
        <v>1200</v>
      </c>
      <c r="U140" s="97">
        <f t="shared" si="32"/>
        <v>1200</v>
      </c>
      <c r="V140" s="97"/>
    </row>
    <row r="141" spans="1:22" ht="15.75">
      <c r="A141" s="41" t="s">
        <v>62</v>
      </c>
      <c r="B141" s="99"/>
      <c r="C141" s="96" t="s">
        <v>71</v>
      </c>
      <c r="D141" s="96" t="s">
        <v>72</v>
      </c>
      <c r="E141" s="96"/>
      <c r="F141" s="96" t="s">
        <v>75</v>
      </c>
      <c r="G141" s="96" t="s">
        <v>5</v>
      </c>
      <c r="H141" s="96"/>
      <c r="I141" s="96"/>
      <c r="J141" s="96"/>
      <c r="K141" s="96"/>
      <c r="L141" s="96"/>
      <c r="M141" s="97"/>
      <c r="N141" s="97">
        <v>1200</v>
      </c>
      <c r="O141" s="97">
        <v>1200</v>
      </c>
      <c r="P141" s="97">
        <v>1200</v>
      </c>
      <c r="Q141" s="97">
        <v>1200</v>
      </c>
      <c r="R141" s="97">
        <v>1200</v>
      </c>
      <c r="S141" s="97">
        <v>1200</v>
      </c>
      <c r="T141" s="97">
        <v>1200</v>
      </c>
      <c r="U141" s="97">
        <v>1200</v>
      </c>
      <c r="V141" s="97"/>
    </row>
    <row r="142" spans="1:22" ht="15.75">
      <c r="A142" s="58" t="s">
        <v>153</v>
      </c>
      <c r="B142" s="99"/>
      <c r="C142" s="96" t="s">
        <v>71</v>
      </c>
      <c r="D142" s="96" t="s">
        <v>72</v>
      </c>
      <c r="E142" s="96"/>
      <c r="F142" s="96" t="s">
        <v>0</v>
      </c>
      <c r="G142" s="96" t="s">
        <v>0</v>
      </c>
      <c r="H142" s="96"/>
      <c r="I142" s="96"/>
      <c r="J142" s="96"/>
      <c r="K142" s="96"/>
      <c r="L142" s="96"/>
      <c r="M142" s="97"/>
      <c r="N142" s="97">
        <f aca="true" t="shared" si="33" ref="N142:U142">SUM(N143)</f>
        <v>0</v>
      </c>
      <c r="O142" s="97">
        <f t="shared" si="33"/>
        <v>0</v>
      </c>
      <c r="P142" s="97">
        <f t="shared" si="33"/>
        <v>0</v>
      </c>
      <c r="Q142" s="97">
        <f t="shared" si="33"/>
        <v>0</v>
      </c>
      <c r="R142" s="97">
        <f t="shared" si="33"/>
        <v>0</v>
      </c>
      <c r="S142" s="97">
        <f t="shared" si="33"/>
        <v>0</v>
      </c>
      <c r="T142" s="97">
        <f t="shared" si="33"/>
        <v>0</v>
      </c>
      <c r="U142" s="97">
        <f t="shared" si="33"/>
        <v>0</v>
      </c>
      <c r="V142" s="97"/>
    </row>
    <row r="143" spans="1:22" ht="16.5" thickBot="1">
      <c r="A143" s="119" t="s">
        <v>62</v>
      </c>
      <c r="B143" s="59"/>
      <c r="C143" s="60" t="s">
        <v>71</v>
      </c>
      <c r="D143" s="60" t="s">
        <v>72</v>
      </c>
      <c r="E143" s="60"/>
      <c r="F143" s="60" t="s">
        <v>75</v>
      </c>
      <c r="G143" s="60" t="s">
        <v>154</v>
      </c>
      <c r="H143" s="60"/>
      <c r="I143" s="60"/>
      <c r="J143" s="60"/>
      <c r="K143" s="60"/>
      <c r="L143" s="60"/>
      <c r="M143" s="61"/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1:22" ht="16.5" thickBot="1">
      <c r="A144" s="219" t="s">
        <v>16</v>
      </c>
      <c r="B144" s="220"/>
      <c r="C144" s="220"/>
      <c r="D144" s="220"/>
      <c r="E144" s="220"/>
      <c r="F144" s="220"/>
      <c r="G144" s="220"/>
      <c r="H144" s="221"/>
      <c r="I144" s="62"/>
      <c r="J144" s="62"/>
      <c r="K144" s="62"/>
      <c r="L144" s="62"/>
      <c r="M144" s="63">
        <f>SUM(M137+M102+M87+M67+M62+M25+M129)</f>
        <v>4114111</v>
      </c>
      <c r="N144" s="63" t="e">
        <f>SUM(N137+N102+N87+N67+N62+N25)</f>
        <v>#REF!</v>
      </c>
      <c r="O144" s="63" t="e">
        <f>SUM(O137+O102+O87+O67+O62+O25)</f>
        <v>#REF!</v>
      </c>
      <c r="P144" s="63" t="e">
        <f>SUM(P137+P102+P87+P67+P62+P25)</f>
        <v>#REF!</v>
      </c>
      <c r="Q144" s="63" t="e">
        <f>SUM(Q137+Q102+Q87+Q67+Q62+Q25)</f>
        <v>#REF!</v>
      </c>
      <c r="R144" s="63" t="e">
        <f>SUM(R137+R102+R87+R67+R62+R25)</f>
        <v>#REF!</v>
      </c>
      <c r="S144" s="63" t="e">
        <f>SUM(S137+S102+S87+S67+S62+S25)</f>
        <v>#REF!</v>
      </c>
      <c r="T144" s="63" t="e">
        <f>SUM(T137+T102+T87+T67+T62+T25)</f>
        <v>#REF!</v>
      </c>
      <c r="U144" s="63" t="e">
        <f>SUM(U137+U102+U87+U67+U62+U25)</f>
        <v>#REF!</v>
      </c>
      <c r="V144" s="64"/>
    </row>
    <row r="146" spans="1:22" ht="15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6"/>
      <c r="N146" s="65"/>
      <c r="O146" s="65"/>
      <c r="P146" s="65"/>
      <c r="Q146" s="65"/>
      <c r="R146" s="65"/>
      <c r="S146" s="65"/>
      <c r="T146" s="65"/>
      <c r="U146" s="65"/>
      <c r="V146" s="67"/>
    </row>
    <row r="147" spans="1:22" ht="15.75">
      <c r="A147" s="68" t="s">
        <v>195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9"/>
      <c r="O147" s="69"/>
      <c r="P147" s="69"/>
      <c r="Q147" s="69"/>
      <c r="R147" s="69"/>
      <c r="S147" s="69"/>
      <c r="T147" s="69"/>
      <c r="U147" s="69"/>
      <c r="V147" s="69"/>
    </row>
    <row r="148" spans="1:22" ht="15.75">
      <c r="A148" s="70" t="s">
        <v>53</v>
      </c>
      <c r="B148" s="6" t="s">
        <v>54</v>
      </c>
      <c r="C148" s="6"/>
      <c r="D148" s="6"/>
      <c r="E148" s="6"/>
      <c r="F148" s="6" t="s">
        <v>25</v>
      </c>
      <c r="G148" s="6"/>
      <c r="H148" s="6"/>
      <c r="I148" s="6"/>
      <c r="J148" s="6"/>
      <c r="K148" s="6"/>
      <c r="L148" s="6"/>
      <c r="M148" s="71" t="s">
        <v>26</v>
      </c>
      <c r="N148" s="6"/>
      <c r="O148" s="6"/>
      <c r="P148" s="6"/>
      <c r="Q148" s="6"/>
      <c r="R148" s="6"/>
      <c r="S148" s="6"/>
      <c r="T148" s="6"/>
      <c r="U148" s="6"/>
      <c r="V148" s="71"/>
    </row>
    <row r="149" spans="1:22" ht="15.75">
      <c r="A149" s="70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71"/>
      <c r="N149" s="6"/>
      <c r="O149" s="6"/>
      <c r="P149" s="6"/>
      <c r="Q149" s="6"/>
      <c r="R149" s="6"/>
      <c r="S149" s="6"/>
      <c r="T149" s="6"/>
      <c r="U149" s="6"/>
      <c r="V149" s="71"/>
    </row>
    <row r="150" spans="1:22" ht="15.75">
      <c r="A150" s="68" t="s">
        <v>196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9"/>
      <c r="O150" s="69"/>
      <c r="P150" s="69"/>
      <c r="Q150" s="69"/>
      <c r="R150" s="69"/>
      <c r="S150" s="69"/>
      <c r="T150" s="69"/>
      <c r="U150" s="69"/>
      <c r="V150" s="69"/>
    </row>
    <row r="151" spans="1:22" ht="15.75">
      <c r="A151" s="70" t="s">
        <v>53</v>
      </c>
      <c r="B151" s="6"/>
      <c r="C151" s="6"/>
      <c r="D151" s="6"/>
      <c r="E151" s="6"/>
      <c r="F151" s="6" t="s">
        <v>25</v>
      </c>
      <c r="G151" s="6"/>
      <c r="H151" s="6"/>
      <c r="I151" s="6"/>
      <c r="J151" s="6"/>
      <c r="K151" s="6"/>
      <c r="L151" s="6"/>
      <c r="M151" s="71" t="s">
        <v>26</v>
      </c>
      <c r="N151" s="6"/>
      <c r="O151" s="6"/>
      <c r="P151" s="6"/>
      <c r="Q151" s="6"/>
      <c r="R151" s="6"/>
      <c r="S151" s="6"/>
      <c r="T151" s="6"/>
      <c r="U151" s="6"/>
      <c r="V151" s="71"/>
    </row>
    <row r="152" spans="1:22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71"/>
      <c r="N152" s="6"/>
      <c r="O152" s="6"/>
      <c r="P152" s="6"/>
      <c r="Q152" s="6"/>
      <c r="R152" s="6"/>
      <c r="S152" s="6"/>
      <c r="T152" s="6"/>
      <c r="U152" s="6"/>
      <c r="V152" s="71"/>
    </row>
    <row r="153" spans="1:22" ht="15.75">
      <c r="A153" s="68" t="s">
        <v>56</v>
      </c>
      <c r="B153" s="68" t="s">
        <v>55</v>
      </c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 t="s">
        <v>63</v>
      </c>
      <c r="N153" s="69"/>
      <c r="O153" s="69"/>
      <c r="P153" s="69"/>
      <c r="Q153" s="69"/>
      <c r="R153" s="69"/>
      <c r="S153" s="69"/>
      <c r="T153" s="69"/>
      <c r="U153" s="69"/>
      <c r="V153" s="68" t="s">
        <v>197</v>
      </c>
    </row>
    <row r="154" spans="1:22" ht="15.75">
      <c r="A154" s="70" t="s">
        <v>53</v>
      </c>
      <c r="B154" s="6" t="s">
        <v>54</v>
      </c>
      <c r="C154" s="6"/>
      <c r="D154" s="6"/>
      <c r="E154" s="6"/>
      <c r="F154" s="6" t="s">
        <v>25</v>
      </c>
      <c r="G154" s="6"/>
      <c r="H154" s="6"/>
      <c r="I154" s="6"/>
      <c r="J154" s="6"/>
      <c r="K154" s="6"/>
      <c r="L154" s="6"/>
      <c r="M154" s="71" t="s">
        <v>57</v>
      </c>
      <c r="N154" s="6"/>
      <c r="O154" s="6"/>
      <c r="P154" s="6"/>
      <c r="Q154" s="6"/>
      <c r="R154" s="6"/>
      <c r="S154" s="6"/>
      <c r="T154" s="6"/>
      <c r="U154" s="6"/>
      <c r="V154" s="71"/>
    </row>
    <row r="155" spans="1:22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71"/>
      <c r="N155" s="6"/>
      <c r="O155" s="6"/>
      <c r="P155" s="6"/>
      <c r="Q155" s="6"/>
      <c r="R155" s="6"/>
      <c r="S155" s="6"/>
      <c r="T155" s="6"/>
      <c r="U155" s="6"/>
      <c r="V155" s="71"/>
    </row>
    <row r="156" spans="1:22" ht="15.75">
      <c r="A156" s="6" t="s">
        <v>198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71"/>
      <c r="N156" s="6"/>
      <c r="O156" s="6"/>
      <c r="P156" s="6"/>
      <c r="Q156" s="6"/>
      <c r="R156" s="6"/>
      <c r="S156" s="6"/>
      <c r="T156" s="6"/>
      <c r="U156" s="6"/>
      <c r="V156" s="71"/>
    </row>
  </sheetData>
  <sheetProtection/>
  <mergeCells count="14">
    <mergeCell ref="A144:H144"/>
    <mergeCell ref="C15:H15"/>
    <mergeCell ref="L12:M12"/>
    <mergeCell ref="A22:A23"/>
    <mergeCell ref="C16:H16"/>
    <mergeCell ref="A1:H1"/>
    <mergeCell ref="A4:D4"/>
    <mergeCell ref="A6:D6"/>
    <mergeCell ref="G3:V3"/>
    <mergeCell ref="B8:D8"/>
    <mergeCell ref="C22:L22"/>
    <mergeCell ref="M22:V22"/>
    <mergeCell ref="N16:N17"/>
    <mergeCell ref="B14:G14"/>
  </mergeCells>
  <hyperlinks>
    <hyperlink ref="N20" r:id="rId1" display="http://base.garant.ru/179222/#block_383"/>
    <hyperlink ref="L12" r:id="rId2" display="http://base.garant.ru/179139/"/>
    <hyperlink ref="M20" r:id="rId3" display="http://base.garant.ru/12122754/"/>
    <hyperlink ref="M18" r:id="rId4" display="http://base.garant.ru/190502/"/>
    <hyperlink ref="M17" r:id="rId5" display="http://base.garant.ru/12181731/#block_100000"/>
  </hyperlinks>
  <printOptions/>
  <pageMargins left="0.9448818897637796" right="0.5905511811023623" top="0.3937007874015748" bottom="0.3937007874015748" header="0.3937007874015748" footer="0.5118110236220472"/>
  <pageSetup blackAndWhite="1" fitToHeight="0" horizontalDpi="600" verticalDpi="600" orientation="landscape" paperSize="9" scale="68" r:id="rId7"/>
  <rowBreaks count="1" manualBreakCount="1">
    <brk id="31" max="22" man="1"/>
  </row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DEXP</cp:lastModifiedBy>
  <cp:lastPrinted>2019-11-16T06:59:43Z</cp:lastPrinted>
  <dcterms:created xsi:type="dcterms:W3CDTF">2014-03-04T04:11:21Z</dcterms:created>
  <dcterms:modified xsi:type="dcterms:W3CDTF">2019-11-16T07:00:32Z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